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101" windowWidth="12312" windowHeight="12787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<sst xmlns="http://schemas.openxmlformats.org/spreadsheetml/2006/main" count="189" uniqueCount="159">
  <si>
    <t>№ строки</t>
  </si>
  <si>
    <t>Всего</t>
  </si>
  <si>
    <t>федеральный бюджет</t>
  </si>
  <si>
    <t>областной бюджет</t>
  </si>
  <si>
    <t>местный бюджет</t>
  </si>
  <si>
    <t>Наименование муниципальной программы и плановых мероприятий</t>
  </si>
  <si>
    <t>Развитие информационного общества городского округа ЗАТО Свободный</t>
  </si>
  <si>
    <t>обеспечение работы центра общественного доступа к сети Интернет в муниципальном казенном учреждении культуры "ДКРА"</t>
  </si>
  <si>
    <t>Всего            в тыс руб.</t>
  </si>
  <si>
    <t>В том числе по источникам финансирования (в тыс.руб.)</t>
  </si>
  <si>
    <t>обеспечение доступа к сети Интернет органов местного самоуправления</t>
  </si>
  <si>
    <t>техническая поддержка и развитие функциональных возможностей официального сайта городского округа</t>
  </si>
  <si>
    <t>обновление справочно-информационных баз данных и поддержка их работспособности</t>
  </si>
  <si>
    <t>создание условий для безопасного использования программного обеспечения</t>
  </si>
  <si>
    <t>информирование населения о социально-экономическом и культурном развитии городского округа, доведение иной официальной информации</t>
  </si>
  <si>
    <t>обеспечение работы в СМЭВ</t>
  </si>
  <si>
    <t>создание сооружения связи для оказания услуги высокоскоростного доступа к Интернет-ресурсу для жителей, предприятий и учреждений городского округа</t>
  </si>
  <si>
    <t>Комплексное развитие жизнедеятельности детей в городском округе ЗАТО Свободный</t>
  </si>
  <si>
    <t>реализация комплекса мероприятий, направленных на пропаганду здорового образа жизни, профилактику асоциальных явлений среди детей и подростков</t>
  </si>
  <si>
    <t>проведение мероприятий (конкурсов, викторин,соревнований) направленных на профилактику дорожно-транспортного травматизма</t>
  </si>
  <si>
    <t>активизация работы по исполнению соответствующих ведомственных нормативных правовых актов о психологическом тестировании обучающихся в образовательных учреждениях на предмет потребления наркотических средств, психотропных и других токсических веществ</t>
  </si>
  <si>
    <t>реализация мероприятий по обеспечению доступности организаций культуры для детей, нуждающихся в особой заботе государства</t>
  </si>
  <si>
    <t>реализация мероприятий по внедрению здоровьесберегающих инновационных технологий</t>
  </si>
  <si>
    <t>мероприятия, направленные на организацию участия учащихся в олимпиадах, конкурсах, фестивалях и соревнованиях Всероссийского и международного значения</t>
  </si>
  <si>
    <t>организация проведения научно-практических конференций, слетов, мастер-классов</t>
  </si>
  <si>
    <t>мероприятия, направленные на обеспечение доступного качественного образования</t>
  </si>
  <si>
    <t>поощрение победителей и призеров предметных олимпиад, конкурсов, фестивалей регионального, Всероссийского и международного уровней</t>
  </si>
  <si>
    <t>профилактика суицидального поведения среди несовершеннолетних</t>
  </si>
  <si>
    <t>повышение квалификации педагогических работников работающих с одаренными и талантливыми детьми</t>
  </si>
  <si>
    <t>развитие материально-технической базы (ДЮСШ)</t>
  </si>
  <si>
    <t>Безопасный город</t>
  </si>
  <si>
    <t>3.1.</t>
  </si>
  <si>
    <t xml:space="preserve">Подпрограмма: Повышение безопасности дорожного движенияв городском округе ЗАТО Свободный" </t>
  </si>
  <si>
    <t>привитие детям знаний, уумений, навыков безопасного поведения на дорогах</t>
  </si>
  <si>
    <t>отработка пратических навыков правомерного поведения детей на улицах и дорогах.Сокращение количества детей пострадавших в дорожно-транспортных происшествиях по собственной неосторожности</t>
  </si>
  <si>
    <t xml:space="preserve">снижение количества 
дорожно-транспортных происшествий с участием детей сокращение количества детей, пострадавших в дорожно-транспортных происшествиях по собственной неосторожности, привитие детям дошкольных 
образовательных учреждений знаний, умений и навыков 
безопасного поведения на дорогах
</t>
  </si>
  <si>
    <t>снижение количества дорожно-транспортных происшествий с участием детей, сокращение количества детей, пострадавших в дорожно-транспортных происшествиях по собственной неосторожности. Обеспечение образовательных учреждений современной наглядной агитацией и литературой в области безопасности дорожного движения</t>
  </si>
  <si>
    <t>повышение безопасности дорожного движения (искус. неровности)</t>
  </si>
  <si>
    <t>повышение пропускной способности улиц и дорог; повышение безопасности дорожного движения (дорож.знаки)</t>
  </si>
  <si>
    <t>повышение безопасности дорожного движения (разметка)</t>
  </si>
  <si>
    <t xml:space="preserve">3.2. </t>
  </si>
  <si>
    <t>Подпрограмма: "Профилактика правонарушений в городском округе ЗАТО Свободный"</t>
  </si>
  <si>
    <t xml:space="preserve">Информационно-пропагандистское сопровождение мероприятий по профилактике правонарушений  </t>
  </si>
  <si>
    <t xml:space="preserve">Информационно-пропагандистское сопровождение мероприятий по профилактике кризисных ситуаций криминогенного характера в молодежной среде  </t>
  </si>
  <si>
    <t>3.3.</t>
  </si>
  <si>
    <t>Подпрогамма: Повышение безопасности при чрезвычайных ситуациях в городском округе ЗАТО Свободный"</t>
  </si>
  <si>
    <t>Мероприятия по предупреждению чрезвычайных ситуаций природного и техногенного  характера на территории городского округа ЗАТО Свободный</t>
  </si>
  <si>
    <t>Создание системы резервирования электроснабжения коммунальной инфраструктуры (водоснабжения) муниципального жилого фонда городского округа при ЧС источниками автономного электропитания</t>
  </si>
  <si>
    <t>Мероприятия по действиям в  чрезвычайных ситуациях природного и техногенного  характера на территории городского округа ЗАТО Свободный</t>
  </si>
  <si>
    <t>Мероприятия по предупреждению чрезвычайных ситуаций природного и техногенного характера: создание системы видеонаблюдения АПК "Безопасный город" в городском округе ЗАТО Свободный</t>
  </si>
  <si>
    <t>Поддержание в технически исправном состоянии  системы видеонаблюдения АПК «Безопасный город»</t>
  </si>
  <si>
    <t>3.4.</t>
  </si>
  <si>
    <t xml:space="preserve">Информационно-пропагандистское сопровождение мероприятий по профилактике терроризма в молодежной среде  </t>
  </si>
  <si>
    <t xml:space="preserve">Информационно-пропагандистское сопровождение мероприятий по профилактике экстремизма в молодежной среде  </t>
  </si>
  <si>
    <t>Развитие муниципальной службы</t>
  </si>
  <si>
    <t>участие в семинарах выборных должностных лиц и муниципальных служащих органов местного самоуправления городского округа ЗАТО Свободный</t>
  </si>
  <si>
    <t>прохождение обучения, повышения квалификации и переподготовки выборными должностными лицами и муниципальными служащими органов местного самоуправления городского округа зато свободный</t>
  </si>
  <si>
    <t>Развитие образования в городском округе ЗАТО Свободный ("Наша новая школа")</t>
  </si>
  <si>
    <t>Капитальный и текущий ремонт, приведение в соответствие с требованиями санитарного и пожарного законодательства зданий, сооружений и помещений  общеобразовательных учреждений</t>
  </si>
  <si>
    <t>Повышение квалификации педагогических и руководящих работников, образовательных учреждений, перешедших на ФГОС.</t>
  </si>
  <si>
    <t>Комплексное благоустройство дворовых территорий в городском округе ЗАТО Свободный</t>
  </si>
  <si>
    <t>Устройство детских игровых комплексов на дворовых территориях жилых домов №№15,22</t>
  </si>
  <si>
    <t>Ремонт дворовой территории проезд к дворовой территории многоквартирных жилых домов №№ 17,22,23,8</t>
  </si>
  <si>
    <t>Развитие культуры в городском округе ЗАТО Свободный</t>
  </si>
  <si>
    <t>капитальный ремонт</t>
  </si>
  <si>
    <t>приобретение оборудования</t>
  </si>
  <si>
    <t>установка охранной сигнализации</t>
  </si>
  <si>
    <t>установка видеонаблюдения</t>
  </si>
  <si>
    <t>Профилактика и предупреждение наркомании, токсикомании и алкоголизма</t>
  </si>
  <si>
    <t xml:space="preserve">Проведение социологических исследований (опросы, анкетирование) с целью определения уровня знаний по противодействию распространения наркомании, токсикомании и алкоголизма среди учащихся </t>
  </si>
  <si>
    <t>Организация и проведение конкурсов (рисунков, плакатов, сочинений) среди учащихся общеобразовательного учреждения по антинаркотической тематике, тематических выставок</t>
  </si>
  <si>
    <t>Проведение Единых дней профилактики в общеобразовательных учреждениях</t>
  </si>
  <si>
    <t>Обеспечение образовательных учреждений буклетами, листовками,  плакатами по сохранению и развитию здоровья детей</t>
  </si>
  <si>
    <t>Проведение профилактических мероприятий по предупреждению наркомании, токсикомании и алкоголизма во время учебного года и летней оздоровительной кампании:городские акции</t>
  </si>
  <si>
    <t>Пропаганда здорового образа жизни, организация и проведение спортивных соревнований и праздников в течение года</t>
  </si>
  <si>
    <t>Приобретение информационно-пропагандистских материалов для несовершеннолетних и родителей</t>
  </si>
  <si>
    <t xml:space="preserve">Организация и проведение «Дня призывника» </t>
  </si>
  <si>
    <t>Участие в областных фестивалях, конкурсах и других мероприятиях в сфере патриотического воспитания</t>
  </si>
  <si>
    <t>Организация мероприятий, посвященных годовщине Победы в Великой Отечественной войне</t>
  </si>
  <si>
    <t>Организация и проведение торжественных мероприятий по вручению паспортов гражданам Российской Федерации, достигшим 14-летнего возраста</t>
  </si>
  <si>
    <t xml:space="preserve">Создание и укрепление материально-технической базы патриотического клуба </t>
  </si>
  <si>
    <t>Участие учащихся МБОУ «Средняя школа № 25» во Всероссийской Спартакиаде по военно-спортивному многоборью «Призывники России» (г.Москва)</t>
  </si>
  <si>
    <t>Проведение спартакиады допризывной и призывной молодёжи «К защите Родины готов»</t>
  </si>
  <si>
    <t>Проведение смотра-конкурса «Школа безопасности - «Зарница»</t>
  </si>
  <si>
    <t>Проведение соцопроса среди молодёжи «Что нужно сделать для того, чтобы служба в армии стала престижной?»</t>
  </si>
  <si>
    <t>Издание буклетов, брошюр, плакатов, листовок патриотической направленности.</t>
  </si>
  <si>
    <t>Развитие субъектов малого и среднего предпринимательства</t>
  </si>
  <si>
    <t>Проведение мероприятий ко Дню российского предпринимательства</t>
  </si>
  <si>
    <t>Профилактика ВИЧ-инфекции на территории городского округа ЗАТО Свободный</t>
  </si>
  <si>
    <t>Распространение информационных материалов по профилактике ВИЧ-инфекции среди населения</t>
  </si>
  <si>
    <t xml:space="preserve"> СОШ №25</t>
  </si>
  <si>
    <t xml:space="preserve">ДКРА </t>
  </si>
  <si>
    <t>Детская библиотека</t>
  </si>
  <si>
    <t>Детский сад № 13</t>
  </si>
  <si>
    <t>Детский сад "Солнышко"</t>
  </si>
  <si>
    <t>Детский сад 17</t>
  </si>
  <si>
    <t>ДМШ</t>
  </si>
  <si>
    <t>ДЮСШ</t>
  </si>
  <si>
    <t>Калейдоскоп</t>
  </si>
  <si>
    <t>СЮТ</t>
  </si>
  <si>
    <t>Организация и проведение социалогического исследования с целью изучения информированности по проблеме ВИЧ-инфекции (СОШ №25)</t>
  </si>
  <si>
    <t>Размещение информационных стендов (информационных досок) по профилактике ВИЧ-инфекции</t>
  </si>
  <si>
    <t>Приобретение видеороликов для размещения на информационном мультимедийном экране городского округа (ДКРА)</t>
  </si>
  <si>
    <t>организация конкурсов, акций, массовых мероприятий по информированию молодежи о доступных мерах профилактики ВИЧ-инфекции</t>
  </si>
  <si>
    <t>Профилактика туберкулеза</t>
  </si>
  <si>
    <t>Распространение информационных материалов по профилактике туберкулеза среди населения</t>
  </si>
  <si>
    <t>Обеспечение пожарной безопасности</t>
  </si>
  <si>
    <t>Разработка и осуществление мероприятий по обеспечению пожарной безопасности на территории городского округа и объектов муниципальной собственности, которые должны предусматриваться в планах и программах развития территории, обеспечение надлежащего состояния источников противопожарного водоснабжения, содержание в исправном состоянии средств обеспечения пожарной безопасности жилых и общественных зданий, находящихся в муниципальной собственности</t>
  </si>
  <si>
    <t xml:space="preserve">Проведение огнезащитной обработки </t>
  </si>
  <si>
    <t>проверка состояния электропроводки в здании администрации</t>
  </si>
  <si>
    <t>проверка внутреннего противопожарного водовода в здании администрации</t>
  </si>
  <si>
    <t>обслуживание автоматической пожарной сигнализации в администрации</t>
  </si>
  <si>
    <t>капитальный ремонт защитного ограждения кровли многокв домов</t>
  </si>
  <si>
    <t>капитальный ремонт наружных пожарных лестниц</t>
  </si>
  <si>
    <t>проведение огнезащитной обработки дер конст черд пом СЮТ</t>
  </si>
  <si>
    <t>Организация комплекса мероприятий по обеспечению беспрепятственного проезда пожарной техники к месту пожара и обеспечения свободного доступа сотрудников ФПС в помещения при тушении пожаров (изгот рез ключей)</t>
  </si>
  <si>
    <t>Совершенствование и наращивание системы связи и оповещения населения о пожаре</t>
  </si>
  <si>
    <t xml:space="preserve">Поддержание и совершенствование системы организации обучения населения мерам пожарной безопасности и пропаганды в области пожарной безопасности, содействие распространению пожарно-технических знаний </t>
  </si>
  <si>
    <t>изготовление аншлагов "Берегите лес от пожара"</t>
  </si>
  <si>
    <t>изготовление памяток населению по предупреждению лесных пожаров</t>
  </si>
  <si>
    <t>изготовление памяток учащимся по предупреждению пожаров</t>
  </si>
  <si>
    <t xml:space="preserve">изготовление памяток населению </t>
  </si>
  <si>
    <t>изготовление аншлагов "Телефон спасения 112"</t>
  </si>
  <si>
    <t>Итого:</t>
  </si>
  <si>
    <t>Патриотическое воспитание граждан</t>
  </si>
  <si>
    <t>строительство детского сада на 160 мест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</si>
  <si>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</si>
  <si>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Информация о ходе реализации муниципальных программ  за 3 квартал 2014 года</t>
  </si>
  <si>
    <t>Сумма расходов, предусмотренных на реализацию муниципальной программы на 2014 год</t>
  </si>
  <si>
    <t xml:space="preserve">В том числе </t>
  </si>
  <si>
    <t>Фактически произведенные расходы</t>
  </si>
  <si>
    <t>% выполнения</t>
  </si>
  <si>
    <t>Подпрограмма "Профилактика экстремизма и терроризма в городском округе ЗАТО Свободный, гармонизации межнациональных отношений"</t>
  </si>
  <si>
    <t xml:space="preserve">Информационно-пропагандистское сопровождение мероприятий по укреплению межнационального и межконфессионального согласия  </t>
  </si>
  <si>
    <t>ремонт в здании администрации ГО ЗАТО Свободный(для нужд ЕДДС)</t>
  </si>
  <si>
    <t>монтаж оборудования системы автоматического оповещения о пожаре с выводом на пункт центрвльного наблюдения</t>
  </si>
  <si>
    <t>Наименование объектов</t>
  </si>
  <si>
    <t>Всего, в том числе:</t>
  </si>
  <si>
    <t>план</t>
  </si>
  <si>
    <t xml:space="preserve">факт </t>
  </si>
  <si>
    <t>Местный бюджет</t>
  </si>
  <si>
    <t>Областной бюджет</t>
  </si>
  <si>
    <t>Федеральный бюджет</t>
  </si>
  <si>
    <t>Всего по муниципальной программе "Развитие информационного общества городского округа ЗАТО свободный"</t>
  </si>
  <si>
    <t>Создание сооружения связи для оказания услуги высокоскоростного доступа к Интернет-ресурсу для жителей, предприятий и учреждений городского округа</t>
  </si>
  <si>
    <t>Всего по муниципальной программе "Комплексное развитие жизнедеятельности детей в городском округе ЗАТО Свободный"</t>
  </si>
  <si>
    <t>2.1.</t>
  </si>
  <si>
    <t>1.1.</t>
  </si>
  <si>
    <t>Строительство детского сада на 160 мест</t>
  </si>
  <si>
    <t>(тыс.рублей)</t>
  </si>
  <si>
    <t>Финансирование объектов капитального строительства за счет всех источников ресурсного обеспечения</t>
  </si>
  <si>
    <t>За   9 месяцев   2014 года</t>
  </si>
  <si>
    <t>И.о.Главыадминистрации городского округа ЗАТО Свободный                                                                         Соколов А.В.</t>
  </si>
  <si>
    <t>Начальник отдела социально-экономического развития                                                                                    Шершова Е.Т.</t>
  </si>
  <si>
    <t>обновление средств вычислительной техники, печатного оборудования, аппаратных средств защиты (АХС)</t>
  </si>
  <si>
    <t>обеспечение работоспособности печатного оборудования  (АХС)</t>
  </si>
  <si>
    <t>Повышение уровня защищенности режимно-секретного органа администрации</t>
  </si>
  <si>
    <t>Выполнение мероприятий муниципальных программ за  2014 год</t>
  </si>
  <si>
    <t xml:space="preserve">обслуживание технических средств автоматизированной системы оповещения  городского округа ЗАТО Свободный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</si>
</sst>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justify"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64" fontId="4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64" fontId="4" fillId="0" borderId="10" xfId="0" applyNumberFormat="1" applyFont="1" applyBorder="1" applyAlignment="1">
      <alignment wrapText="1"/>
    </xf>
    <xf numFmtId="164" fontId="2" fillId="0" borderId="1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9" fontId="4" fillId="0" borderId="11" xfId="0" applyNumberFormat="1" applyFont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164" fontId="5" fillId="0" borderId="13" xfId="0" applyNumberFormat="1" applyFont="1" applyBorder="1" applyAlignment="1">
      <alignment/>
    </xf>
    <xf numFmtId="16" fontId="4" fillId="0" borderId="14" xfId="0" applyNumberFormat="1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169" fontId="5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164" fontId="4" fillId="0" borderId="10" xfId="0" applyNumberFormat="1" applyFont="1" applyFill="1" applyBorder="1" applyAlignment="1">
      <alignment/>
    </xf>
    <xf numFmtId="169" fontId="4" fillId="0" borderId="11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169" fontId="1" fillId="0" borderId="14" xfId="0" applyNumberFormat="1" applyFont="1" applyBorder="1" applyAlignment="1">
      <alignment horizontal="center" vertical="center" wrapText="1"/>
    </xf>
    <xf numFmtId="169" fontId="1" fillId="0" borderId="15" xfId="0" applyNumberFormat="1" applyFont="1" applyBorder="1" applyAlignment="1">
      <alignment horizontal="center" vertical="center" wrapText="1"/>
    </xf>
    <xf numFmtId="16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8"/>
  <sheetViews>
    <sheetView tabSelected="1" zoomScale="75" zoomScaleNormal="75" zoomScalePageLayoutView="0" workbookViewId="0" topLeftCell="A4">
      <pane xSplit="2" ySplit="12" topLeftCell="C16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B156" sqref="B156:J159"/>
    </sheetView>
  </sheetViews>
  <sheetFormatPr defaultColWidth="9.00390625" defaultRowHeight="12.75"/>
  <cols>
    <col min="1" max="1" width="4.375" style="0" customWidth="1"/>
    <col min="2" max="2" width="40.125" style="0" customWidth="1"/>
    <col min="3" max="5" width="12.625" style="0" customWidth="1"/>
    <col min="6" max="6" width="13.75390625" style="0" customWidth="1"/>
    <col min="7" max="7" width="12.625" style="0" customWidth="1"/>
    <col min="8" max="8" width="12.375" style="0" customWidth="1"/>
    <col min="9" max="9" width="12.625" style="0" customWidth="1"/>
    <col min="10" max="10" width="12.125" style="0" customWidth="1"/>
    <col min="11" max="11" width="14.625" style="0" customWidth="1"/>
  </cols>
  <sheetData>
    <row r="2" spans="2:10" ht="18">
      <c r="B2" s="64" t="s">
        <v>127</v>
      </c>
      <c r="C2" s="64"/>
      <c r="D2" s="64"/>
      <c r="E2" s="64"/>
      <c r="F2" s="64"/>
      <c r="G2" s="64"/>
      <c r="H2" s="64"/>
      <c r="I2" s="64"/>
      <c r="J2" s="64"/>
    </row>
    <row r="4" ht="24.75" customHeight="1"/>
    <row r="6" spans="2:11" ht="27" customHeight="1">
      <c r="B6" s="68" t="s">
        <v>157</v>
      </c>
      <c r="C6" s="68"/>
      <c r="D6" s="68"/>
      <c r="E6" s="68"/>
      <c r="F6" s="68"/>
      <c r="G6" s="68"/>
      <c r="H6" s="68"/>
      <c r="I6" s="68"/>
      <c r="J6" s="68"/>
      <c r="K6" s="68"/>
    </row>
    <row r="9" spans="1:11" ht="37.5" customHeight="1">
      <c r="A9" s="47" t="s">
        <v>0</v>
      </c>
      <c r="B9" s="50" t="s">
        <v>5</v>
      </c>
      <c r="C9" s="56" t="s">
        <v>128</v>
      </c>
      <c r="D9" s="57"/>
      <c r="E9" s="57"/>
      <c r="F9" s="57"/>
      <c r="G9" s="65" t="s">
        <v>130</v>
      </c>
      <c r="H9" s="66"/>
      <c r="I9" s="66"/>
      <c r="J9" s="67"/>
      <c r="K9" s="58" t="s">
        <v>131</v>
      </c>
    </row>
    <row r="10" spans="1:11" ht="24" customHeight="1">
      <c r="A10" s="48"/>
      <c r="B10" s="51"/>
      <c r="C10" s="47" t="s">
        <v>8</v>
      </c>
      <c r="D10" s="56" t="s">
        <v>129</v>
      </c>
      <c r="E10" s="57"/>
      <c r="F10" s="57"/>
      <c r="G10" s="61" t="s">
        <v>1</v>
      </c>
      <c r="H10" s="56" t="s">
        <v>9</v>
      </c>
      <c r="I10" s="57"/>
      <c r="J10" s="57"/>
      <c r="K10" s="59"/>
    </row>
    <row r="11" spans="1:11" ht="12.75" customHeight="1">
      <c r="A11" s="48"/>
      <c r="B11" s="51"/>
      <c r="C11" s="48"/>
      <c r="D11" s="50" t="s">
        <v>4</v>
      </c>
      <c r="E11" s="50" t="s">
        <v>3</v>
      </c>
      <c r="F11" s="47" t="s">
        <v>2</v>
      </c>
      <c r="G11" s="62"/>
      <c r="H11" s="50" t="s">
        <v>4</v>
      </c>
      <c r="I11" s="50" t="s">
        <v>3</v>
      </c>
      <c r="J11" s="53" t="s">
        <v>2</v>
      </c>
      <c r="K11" s="59"/>
    </row>
    <row r="12" spans="1:11" ht="4.5" customHeight="1">
      <c r="A12" s="48"/>
      <c r="B12" s="51"/>
      <c r="C12" s="48"/>
      <c r="D12" s="51"/>
      <c r="E12" s="51"/>
      <c r="F12" s="48"/>
      <c r="G12" s="62"/>
      <c r="H12" s="51"/>
      <c r="I12" s="51"/>
      <c r="J12" s="54"/>
      <c r="K12" s="59"/>
    </row>
    <row r="13" spans="1:11" ht="12.75">
      <c r="A13" s="48"/>
      <c r="B13" s="51"/>
      <c r="C13" s="48"/>
      <c r="D13" s="51"/>
      <c r="E13" s="51"/>
      <c r="F13" s="48"/>
      <c r="G13" s="62"/>
      <c r="H13" s="51"/>
      <c r="I13" s="51"/>
      <c r="J13" s="54"/>
      <c r="K13" s="59"/>
    </row>
    <row r="14" spans="1:11" ht="12.75">
      <c r="A14" s="48"/>
      <c r="B14" s="51"/>
      <c r="C14" s="48"/>
      <c r="D14" s="51"/>
      <c r="E14" s="51"/>
      <c r="F14" s="48"/>
      <c r="G14" s="62"/>
      <c r="H14" s="51"/>
      <c r="I14" s="51"/>
      <c r="J14" s="54"/>
      <c r="K14" s="59"/>
    </row>
    <row r="15" spans="1:11" ht="12.75">
      <c r="A15" s="49"/>
      <c r="B15" s="52"/>
      <c r="C15" s="49"/>
      <c r="D15" s="52"/>
      <c r="E15" s="52"/>
      <c r="F15" s="49"/>
      <c r="G15" s="63"/>
      <c r="H15" s="52"/>
      <c r="I15" s="52"/>
      <c r="J15" s="55"/>
      <c r="K15" s="60"/>
    </row>
    <row r="16" spans="1:11" ht="31.5">
      <c r="A16" s="7">
        <v>1</v>
      </c>
      <c r="B16" s="40" t="s">
        <v>6</v>
      </c>
      <c r="C16" s="43">
        <f>SUM(C17+C18+C19+C20+C21+C22+C23+C24+C25+C26)</f>
        <v>2528</v>
      </c>
      <c r="D16" s="43">
        <f>SUM(D17+D18+D19+D20+D21+D22+D23+D24+D25+D26)</f>
        <v>2528</v>
      </c>
      <c r="E16" s="43">
        <f aca="true" t="shared" si="0" ref="E16:J16">SUM(E17+E18+E19+E20+E21+E22+E23+E24+E25+E26)</f>
        <v>0</v>
      </c>
      <c r="F16" s="43">
        <f t="shared" si="0"/>
        <v>0</v>
      </c>
      <c r="G16" s="43">
        <f t="shared" si="0"/>
        <v>2502</v>
      </c>
      <c r="H16" s="43">
        <f t="shared" si="0"/>
        <v>2502</v>
      </c>
      <c r="I16" s="43">
        <f t="shared" si="0"/>
        <v>0</v>
      </c>
      <c r="J16" s="43">
        <f t="shared" si="0"/>
        <v>0</v>
      </c>
      <c r="K16" s="44">
        <f aca="true" t="shared" si="1" ref="K16:K60">G16/C16</f>
        <v>0.9897151898734177</v>
      </c>
    </row>
    <row r="17" spans="1:11" ht="66" customHeight="1">
      <c r="A17" s="1"/>
      <c r="B17" s="2" t="s">
        <v>7</v>
      </c>
      <c r="C17" s="3">
        <v>12</v>
      </c>
      <c r="D17" s="3">
        <v>12</v>
      </c>
      <c r="E17" s="3">
        <v>0</v>
      </c>
      <c r="F17" s="3">
        <v>0</v>
      </c>
      <c r="G17" s="3">
        <v>0</v>
      </c>
      <c r="H17" s="19">
        <v>0</v>
      </c>
      <c r="I17" s="3">
        <v>0</v>
      </c>
      <c r="J17" s="3">
        <v>0</v>
      </c>
      <c r="K17" s="22">
        <f t="shared" si="1"/>
        <v>0</v>
      </c>
    </row>
    <row r="18" spans="1:11" ht="56.25" customHeight="1">
      <c r="A18" s="1"/>
      <c r="B18" s="2" t="s">
        <v>10</v>
      </c>
      <c r="C18" s="3">
        <v>15</v>
      </c>
      <c r="D18" s="3">
        <v>15</v>
      </c>
      <c r="E18" s="3">
        <v>0</v>
      </c>
      <c r="F18" s="3">
        <v>0</v>
      </c>
      <c r="G18" s="3">
        <v>2.5</v>
      </c>
      <c r="H18" s="19">
        <v>2.5</v>
      </c>
      <c r="I18" s="3">
        <v>0</v>
      </c>
      <c r="J18" s="3">
        <v>0</v>
      </c>
      <c r="K18" s="22">
        <f t="shared" si="1"/>
        <v>0.16666666666666666</v>
      </c>
    </row>
    <row r="19" spans="1:11" ht="57" customHeight="1">
      <c r="A19" s="1"/>
      <c r="B19" s="2" t="s">
        <v>11</v>
      </c>
      <c r="C19" s="3">
        <v>12</v>
      </c>
      <c r="D19" s="3">
        <v>12</v>
      </c>
      <c r="E19" s="3">
        <v>0</v>
      </c>
      <c r="F19" s="3">
        <v>0</v>
      </c>
      <c r="G19" s="3">
        <v>12</v>
      </c>
      <c r="H19" s="19">
        <v>12</v>
      </c>
      <c r="I19" s="3">
        <v>0</v>
      </c>
      <c r="J19" s="3">
        <v>0</v>
      </c>
      <c r="K19" s="22">
        <f t="shared" si="1"/>
        <v>1</v>
      </c>
    </row>
    <row r="20" spans="1:13" ht="53.25" customHeight="1">
      <c r="A20" s="1"/>
      <c r="B20" s="2" t="s">
        <v>12</v>
      </c>
      <c r="C20" s="3">
        <v>548.6</v>
      </c>
      <c r="D20" s="3">
        <v>548.6</v>
      </c>
      <c r="E20" s="3">
        <v>0</v>
      </c>
      <c r="F20" s="3">
        <v>0</v>
      </c>
      <c r="G20" s="3">
        <v>547.2</v>
      </c>
      <c r="H20" s="19">
        <v>547.2</v>
      </c>
      <c r="I20" s="3">
        <v>0</v>
      </c>
      <c r="J20" s="3">
        <v>0</v>
      </c>
      <c r="K20" s="22">
        <f t="shared" si="1"/>
        <v>0.9974480495807511</v>
      </c>
      <c r="M20" t="s">
        <v>126</v>
      </c>
    </row>
    <row r="21" spans="1:11" ht="31.5">
      <c r="A21" s="1"/>
      <c r="B21" s="2" t="s">
        <v>13</v>
      </c>
      <c r="C21" s="3">
        <v>51.4</v>
      </c>
      <c r="D21" s="3">
        <v>51.4</v>
      </c>
      <c r="E21" s="3">
        <v>0</v>
      </c>
      <c r="F21" s="3">
        <v>0</v>
      </c>
      <c r="G21" s="3">
        <v>51.4</v>
      </c>
      <c r="H21" s="19">
        <v>51.4</v>
      </c>
      <c r="I21" s="3">
        <v>0</v>
      </c>
      <c r="J21" s="3">
        <v>0</v>
      </c>
      <c r="K21" s="22">
        <f t="shared" si="1"/>
        <v>1</v>
      </c>
    </row>
    <row r="22" spans="1:11" ht="45" customHeight="1">
      <c r="A22" s="1"/>
      <c r="B22" s="2" t="s">
        <v>154</v>
      </c>
      <c r="C22" s="3">
        <v>291.2</v>
      </c>
      <c r="D22" s="3">
        <v>291.2</v>
      </c>
      <c r="E22" s="3">
        <v>0</v>
      </c>
      <c r="F22" s="3">
        <v>0</v>
      </c>
      <c r="G22" s="3">
        <v>291.2</v>
      </c>
      <c r="H22" s="19">
        <v>291.2</v>
      </c>
      <c r="I22" s="3">
        <v>0</v>
      </c>
      <c r="J22" s="3">
        <v>0</v>
      </c>
      <c r="K22" s="22">
        <f t="shared" si="1"/>
        <v>1</v>
      </c>
    </row>
    <row r="23" spans="1:11" ht="31.5">
      <c r="A23" s="1"/>
      <c r="B23" s="2" t="s">
        <v>155</v>
      </c>
      <c r="C23" s="3">
        <v>40</v>
      </c>
      <c r="D23" s="3">
        <v>40</v>
      </c>
      <c r="E23" s="3">
        <v>0</v>
      </c>
      <c r="F23" s="3">
        <v>0</v>
      </c>
      <c r="G23" s="3">
        <v>40</v>
      </c>
      <c r="H23" s="19">
        <v>40</v>
      </c>
      <c r="I23" s="3">
        <v>0</v>
      </c>
      <c r="J23" s="3">
        <v>0</v>
      </c>
      <c r="K23" s="22">
        <f t="shared" si="1"/>
        <v>1</v>
      </c>
    </row>
    <row r="24" spans="1:11" ht="65.25" customHeight="1">
      <c r="A24" s="1"/>
      <c r="B24" s="2" t="s">
        <v>14</v>
      </c>
      <c r="C24" s="3">
        <v>528.4</v>
      </c>
      <c r="D24" s="3">
        <v>528.4</v>
      </c>
      <c r="E24" s="3">
        <v>0</v>
      </c>
      <c r="F24" s="3">
        <v>0</v>
      </c>
      <c r="G24" s="3">
        <v>528.3</v>
      </c>
      <c r="H24" s="19">
        <v>528.3</v>
      </c>
      <c r="I24" s="3">
        <v>0</v>
      </c>
      <c r="J24" s="3">
        <v>0</v>
      </c>
      <c r="K24" s="22">
        <f t="shared" si="1"/>
        <v>0.9998107494322482</v>
      </c>
    </row>
    <row r="25" spans="1:11" ht="21" customHeight="1">
      <c r="A25" s="1"/>
      <c r="B25" s="2" t="s">
        <v>15</v>
      </c>
      <c r="C25" s="3">
        <v>29.4</v>
      </c>
      <c r="D25" s="3">
        <v>29.4</v>
      </c>
      <c r="E25" s="3">
        <v>0</v>
      </c>
      <c r="F25" s="3">
        <v>0</v>
      </c>
      <c r="G25" s="3">
        <v>29.4</v>
      </c>
      <c r="H25" s="19">
        <v>29.4</v>
      </c>
      <c r="I25" s="3">
        <v>0</v>
      </c>
      <c r="J25" s="3">
        <v>0</v>
      </c>
      <c r="K25" s="22">
        <f t="shared" si="1"/>
        <v>1</v>
      </c>
    </row>
    <row r="26" spans="1:11" ht="79.5" customHeight="1">
      <c r="A26" s="1"/>
      <c r="B26" s="2" t="s">
        <v>16</v>
      </c>
      <c r="C26" s="3">
        <v>1000</v>
      </c>
      <c r="D26" s="3">
        <v>1000</v>
      </c>
      <c r="E26" s="3">
        <v>0</v>
      </c>
      <c r="F26" s="3">
        <v>0</v>
      </c>
      <c r="G26" s="3">
        <v>1000</v>
      </c>
      <c r="H26" s="19">
        <v>1000</v>
      </c>
      <c r="I26" s="3">
        <v>0</v>
      </c>
      <c r="J26" s="19">
        <v>0</v>
      </c>
      <c r="K26" s="22">
        <f t="shared" si="1"/>
        <v>1</v>
      </c>
    </row>
    <row r="27" spans="1:11" ht="47.25">
      <c r="A27" s="7">
        <v>2</v>
      </c>
      <c r="B27" s="41" t="s">
        <v>17</v>
      </c>
      <c r="C27" s="43">
        <f aca="true" t="shared" si="2" ref="C27:J27">SUM(C28+C29+C30+C31+C32+C33+C34+C35+C36+C37+C38+C39+C40)</f>
        <v>21387.1</v>
      </c>
      <c r="D27" s="43">
        <f t="shared" si="2"/>
        <v>12621</v>
      </c>
      <c r="E27" s="43">
        <f t="shared" si="2"/>
        <v>8766.1</v>
      </c>
      <c r="F27" s="43">
        <f t="shared" si="2"/>
        <v>0</v>
      </c>
      <c r="G27" s="43">
        <f t="shared" si="2"/>
        <v>9115.8</v>
      </c>
      <c r="H27" s="43">
        <f t="shared" si="2"/>
        <v>8989.7</v>
      </c>
      <c r="I27" s="43">
        <f t="shared" si="2"/>
        <v>126.1</v>
      </c>
      <c r="J27" s="43">
        <f t="shared" si="2"/>
        <v>0</v>
      </c>
      <c r="K27" s="44">
        <f t="shared" si="1"/>
        <v>0.4262288949881003</v>
      </c>
    </row>
    <row r="28" spans="1:11" ht="83.25" customHeight="1">
      <c r="A28" s="1"/>
      <c r="B28" s="2" t="s">
        <v>18</v>
      </c>
      <c r="C28" s="3">
        <v>5</v>
      </c>
      <c r="D28" s="3">
        <v>5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22">
        <f t="shared" si="1"/>
        <v>0</v>
      </c>
    </row>
    <row r="29" spans="1:11" ht="69.75" customHeight="1">
      <c r="A29" s="1"/>
      <c r="B29" s="2" t="s">
        <v>19</v>
      </c>
      <c r="C29" s="3">
        <v>120</v>
      </c>
      <c r="D29" s="3">
        <v>120</v>
      </c>
      <c r="E29" s="3">
        <v>0</v>
      </c>
      <c r="F29" s="3">
        <v>0</v>
      </c>
      <c r="G29" s="3">
        <v>120</v>
      </c>
      <c r="H29" s="3">
        <v>120</v>
      </c>
      <c r="I29" s="3">
        <v>0</v>
      </c>
      <c r="J29" s="3">
        <v>0</v>
      </c>
      <c r="K29" s="22">
        <f t="shared" si="1"/>
        <v>1</v>
      </c>
    </row>
    <row r="30" spans="1:11" ht="126.75" customHeight="1">
      <c r="A30" s="1"/>
      <c r="B30" s="2" t="s">
        <v>20</v>
      </c>
      <c r="C30" s="3">
        <v>4.8</v>
      </c>
      <c r="D30" s="3">
        <v>4.8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22">
        <f t="shared" si="1"/>
        <v>0</v>
      </c>
    </row>
    <row r="31" spans="1:11" ht="64.5" customHeight="1">
      <c r="A31" s="1"/>
      <c r="B31" s="2" t="s">
        <v>21</v>
      </c>
      <c r="C31" s="3">
        <v>116.1</v>
      </c>
      <c r="D31" s="3">
        <v>116.1</v>
      </c>
      <c r="E31" s="3">
        <v>0</v>
      </c>
      <c r="F31" s="3">
        <v>0</v>
      </c>
      <c r="G31" s="3">
        <v>116.1</v>
      </c>
      <c r="H31" s="3">
        <v>116.1</v>
      </c>
      <c r="I31" s="3">
        <v>0</v>
      </c>
      <c r="J31" s="3">
        <v>0</v>
      </c>
      <c r="K31" s="22">
        <f t="shared" si="1"/>
        <v>1</v>
      </c>
    </row>
    <row r="32" spans="1:11" ht="53.25" customHeight="1">
      <c r="A32" s="1"/>
      <c r="B32" s="2" t="s">
        <v>22</v>
      </c>
      <c r="C32" s="3">
        <v>404.2</v>
      </c>
      <c r="D32" s="3">
        <v>404.2</v>
      </c>
      <c r="E32" s="3">
        <v>0</v>
      </c>
      <c r="F32" s="3">
        <v>0</v>
      </c>
      <c r="G32" s="3">
        <v>404.1</v>
      </c>
      <c r="H32" s="3">
        <v>404.1</v>
      </c>
      <c r="I32" s="3">
        <v>0</v>
      </c>
      <c r="J32" s="3">
        <v>0</v>
      </c>
      <c r="K32" s="22">
        <f t="shared" si="1"/>
        <v>0.9997525977238991</v>
      </c>
    </row>
    <row r="33" spans="1:11" ht="81" customHeight="1">
      <c r="A33" s="1"/>
      <c r="B33" s="2" t="s">
        <v>23</v>
      </c>
      <c r="C33" s="3">
        <v>691.7</v>
      </c>
      <c r="D33" s="3">
        <v>691.7</v>
      </c>
      <c r="E33" s="3">
        <v>0</v>
      </c>
      <c r="F33" s="3">
        <v>0</v>
      </c>
      <c r="G33" s="3">
        <v>638.4</v>
      </c>
      <c r="H33" s="3">
        <v>638.4</v>
      </c>
      <c r="I33" s="3">
        <v>0</v>
      </c>
      <c r="J33" s="3">
        <v>0</v>
      </c>
      <c r="K33" s="22">
        <f t="shared" si="1"/>
        <v>0.9229434726037299</v>
      </c>
    </row>
    <row r="34" spans="1:11" ht="51" customHeight="1">
      <c r="A34" s="1"/>
      <c r="B34" s="2" t="s">
        <v>24</v>
      </c>
      <c r="C34" s="3">
        <v>25</v>
      </c>
      <c r="D34" s="3">
        <v>25</v>
      </c>
      <c r="E34" s="3">
        <v>0</v>
      </c>
      <c r="F34" s="3">
        <v>0</v>
      </c>
      <c r="G34" s="3">
        <v>25</v>
      </c>
      <c r="H34" s="3">
        <v>25</v>
      </c>
      <c r="I34" s="3">
        <v>0</v>
      </c>
      <c r="J34" s="3">
        <v>0</v>
      </c>
      <c r="K34" s="22">
        <f t="shared" si="1"/>
        <v>1</v>
      </c>
    </row>
    <row r="35" spans="1:11" ht="47.25">
      <c r="A35" s="1"/>
      <c r="B35" s="2" t="s">
        <v>25</v>
      </c>
      <c r="C35" s="3">
        <v>412.5</v>
      </c>
      <c r="D35" s="3">
        <v>412.5</v>
      </c>
      <c r="E35" s="3">
        <v>0</v>
      </c>
      <c r="F35" s="3">
        <v>0</v>
      </c>
      <c r="G35" s="3">
        <v>412.5</v>
      </c>
      <c r="H35" s="3">
        <v>412.5</v>
      </c>
      <c r="I35" s="3">
        <v>0</v>
      </c>
      <c r="J35" s="3">
        <v>0</v>
      </c>
      <c r="K35" s="22">
        <f t="shared" si="1"/>
        <v>1</v>
      </c>
    </row>
    <row r="36" spans="1:11" ht="87.75" customHeight="1">
      <c r="A36" s="1"/>
      <c r="B36" s="2" t="s">
        <v>26</v>
      </c>
      <c r="C36" s="3">
        <v>272</v>
      </c>
      <c r="D36" s="3">
        <v>272</v>
      </c>
      <c r="E36" s="3">
        <v>0</v>
      </c>
      <c r="F36" s="3">
        <v>0</v>
      </c>
      <c r="G36" s="3">
        <v>272</v>
      </c>
      <c r="H36" s="19">
        <v>272</v>
      </c>
      <c r="I36" s="3">
        <v>0</v>
      </c>
      <c r="J36" s="19">
        <v>0</v>
      </c>
      <c r="K36" s="22">
        <f t="shared" si="1"/>
        <v>1</v>
      </c>
    </row>
    <row r="37" spans="1:11" ht="31.5">
      <c r="A37" s="1"/>
      <c r="B37" s="2" t="s">
        <v>27</v>
      </c>
      <c r="C37" s="3">
        <v>2</v>
      </c>
      <c r="D37" s="3">
        <v>2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22">
        <f t="shared" si="1"/>
        <v>0</v>
      </c>
    </row>
    <row r="38" spans="1:11" ht="46.5" customHeight="1">
      <c r="A38" s="1"/>
      <c r="B38" s="2" t="s">
        <v>28</v>
      </c>
      <c r="C38" s="3">
        <v>16.6</v>
      </c>
      <c r="D38" s="3">
        <v>16.6</v>
      </c>
      <c r="E38" s="3">
        <v>0</v>
      </c>
      <c r="F38" s="3">
        <v>0</v>
      </c>
      <c r="G38" s="3">
        <v>16.6</v>
      </c>
      <c r="H38" s="3">
        <v>16.6</v>
      </c>
      <c r="I38" s="3">
        <v>0</v>
      </c>
      <c r="J38" s="3">
        <v>0</v>
      </c>
      <c r="K38" s="22">
        <f t="shared" si="1"/>
        <v>1</v>
      </c>
    </row>
    <row r="39" spans="1:11" ht="31.5">
      <c r="A39" s="1"/>
      <c r="B39" s="2" t="s">
        <v>29</v>
      </c>
      <c r="C39" s="3">
        <v>228.9</v>
      </c>
      <c r="D39" s="3">
        <v>102.8</v>
      </c>
      <c r="E39" s="3">
        <v>126.1</v>
      </c>
      <c r="F39" s="3">
        <v>0</v>
      </c>
      <c r="G39" s="3">
        <v>227.3</v>
      </c>
      <c r="H39" s="19">
        <v>101.2</v>
      </c>
      <c r="I39" s="19">
        <v>126.1</v>
      </c>
      <c r="J39" s="3">
        <v>0</v>
      </c>
      <c r="K39" s="22">
        <f t="shared" si="1"/>
        <v>0.9930100480559196</v>
      </c>
    </row>
    <row r="40" spans="1:11" ht="76.5" customHeight="1">
      <c r="A40" s="1"/>
      <c r="B40" s="2" t="s">
        <v>125</v>
      </c>
      <c r="C40" s="3">
        <v>19088.3</v>
      </c>
      <c r="D40" s="3">
        <v>10448.3</v>
      </c>
      <c r="E40" s="3">
        <v>8640</v>
      </c>
      <c r="F40" s="3">
        <v>0</v>
      </c>
      <c r="G40" s="3">
        <v>6883.8</v>
      </c>
      <c r="H40" s="3">
        <v>6883.8</v>
      </c>
      <c r="I40" s="3">
        <v>0</v>
      </c>
      <c r="J40" s="3">
        <v>0</v>
      </c>
      <c r="K40" s="22">
        <f t="shared" si="1"/>
        <v>0.36062928600242034</v>
      </c>
    </row>
    <row r="41" spans="1:11" ht="22.5" customHeight="1">
      <c r="A41" s="7">
        <v>3</v>
      </c>
      <c r="B41" s="41" t="s">
        <v>30</v>
      </c>
      <c r="C41" s="43">
        <f aca="true" t="shared" si="3" ref="C41:J41">SUM(C42+C50+C53+C59)</f>
        <v>2915</v>
      </c>
      <c r="D41" s="43">
        <f t="shared" si="3"/>
        <v>2915</v>
      </c>
      <c r="E41" s="43">
        <f t="shared" si="3"/>
        <v>0</v>
      </c>
      <c r="F41" s="43">
        <f t="shared" si="3"/>
        <v>0</v>
      </c>
      <c r="G41" s="43">
        <f t="shared" si="3"/>
        <v>1162.6000000000001</v>
      </c>
      <c r="H41" s="43">
        <f t="shared" si="3"/>
        <v>1162.6000000000001</v>
      </c>
      <c r="I41" s="43">
        <f t="shared" si="3"/>
        <v>0</v>
      </c>
      <c r="J41" s="16">
        <f t="shared" si="3"/>
        <v>0</v>
      </c>
      <c r="K41" s="21">
        <f t="shared" si="1"/>
        <v>0.39883361921097776</v>
      </c>
    </row>
    <row r="42" spans="1:11" ht="47.25">
      <c r="A42" s="5" t="s">
        <v>31</v>
      </c>
      <c r="B42" s="6" t="s">
        <v>32</v>
      </c>
      <c r="C42" s="3">
        <f aca="true" t="shared" si="4" ref="C42:J42">SUM(C43+C44+C45+C46+C47+C48+C49)</f>
        <v>405</v>
      </c>
      <c r="D42" s="3">
        <f t="shared" si="4"/>
        <v>405</v>
      </c>
      <c r="E42" s="3">
        <f t="shared" si="4"/>
        <v>0</v>
      </c>
      <c r="F42" s="3">
        <f t="shared" si="4"/>
        <v>0</v>
      </c>
      <c r="G42" s="3">
        <f t="shared" si="4"/>
        <v>374</v>
      </c>
      <c r="H42" s="3">
        <f t="shared" si="4"/>
        <v>374</v>
      </c>
      <c r="I42" s="3">
        <f t="shared" si="4"/>
        <v>0</v>
      </c>
      <c r="J42" s="3">
        <f t="shared" si="4"/>
        <v>0</v>
      </c>
      <c r="K42" s="22">
        <f t="shared" si="1"/>
        <v>0.9234567901234568</v>
      </c>
    </row>
    <row r="43" spans="1:11" ht="31.5">
      <c r="A43" s="1"/>
      <c r="B43" s="2" t="s">
        <v>33</v>
      </c>
      <c r="C43" s="14">
        <v>10</v>
      </c>
      <c r="D43" s="14">
        <v>10</v>
      </c>
      <c r="E43" s="14">
        <v>0</v>
      </c>
      <c r="F43" s="14">
        <v>0</v>
      </c>
      <c r="G43" s="14">
        <v>1.3</v>
      </c>
      <c r="H43" s="14">
        <v>1.3</v>
      </c>
      <c r="I43" s="14">
        <v>0</v>
      </c>
      <c r="J43" s="14">
        <v>0</v>
      </c>
      <c r="K43" s="22">
        <f t="shared" si="1"/>
        <v>0.13</v>
      </c>
    </row>
    <row r="44" spans="1:11" ht="102.75" customHeight="1">
      <c r="A44" s="1"/>
      <c r="B44" s="2" t="s">
        <v>34</v>
      </c>
      <c r="C44" s="14">
        <v>90</v>
      </c>
      <c r="D44" s="14">
        <v>90</v>
      </c>
      <c r="E44" s="14">
        <v>0</v>
      </c>
      <c r="F44" s="14">
        <v>0</v>
      </c>
      <c r="G44" s="14">
        <v>89.1</v>
      </c>
      <c r="H44" s="14">
        <v>89.1</v>
      </c>
      <c r="I44" s="14">
        <v>0</v>
      </c>
      <c r="J44" s="14">
        <v>0</v>
      </c>
      <c r="K44" s="22">
        <f t="shared" si="1"/>
        <v>0.99</v>
      </c>
    </row>
    <row r="45" spans="1:11" ht="161.25" customHeight="1">
      <c r="A45" s="1"/>
      <c r="B45" s="4" t="s">
        <v>36</v>
      </c>
      <c r="C45" s="14">
        <v>10</v>
      </c>
      <c r="D45" s="14">
        <v>10</v>
      </c>
      <c r="E45" s="14">
        <v>0</v>
      </c>
      <c r="F45" s="14">
        <v>0</v>
      </c>
      <c r="G45" s="14">
        <v>1.3</v>
      </c>
      <c r="H45" s="14">
        <v>1.3</v>
      </c>
      <c r="I45" s="14">
        <v>0</v>
      </c>
      <c r="J45" s="14">
        <v>0</v>
      </c>
      <c r="K45" s="22">
        <f t="shared" si="1"/>
        <v>0.13</v>
      </c>
    </row>
    <row r="46" spans="1:11" ht="177.75" customHeight="1">
      <c r="A46" s="1"/>
      <c r="B46" s="2" t="s">
        <v>35</v>
      </c>
      <c r="C46" s="14">
        <v>10</v>
      </c>
      <c r="D46" s="14">
        <v>10</v>
      </c>
      <c r="E46" s="14">
        <v>0</v>
      </c>
      <c r="F46" s="14">
        <v>0</v>
      </c>
      <c r="G46" s="14">
        <v>1.3</v>
      </c>
      <c r="H46" s="14">
        <v>1.3</v>
      </c>
      <c r="I46" s="14">
        <v>0</v>
      </c>
      <c r="J46" s="14">
        <v>0</v>
      </c>
      <c r="K46" s="22">
        <f t="shared" si="1"/>
        <v>0.13</v>
      </c>
    </row>
    <row r="47" spans="1:11" ht="54" customHeight="1">
      <c r="A47" s="1"/>
      <c r="B47" s="2" t="s">
        <v>37</v>
      </c>
      <c r="C47" s="14">
        <v>75</v>
      </c>
      <c r="D47" s="14">
        <v>75</v>
      </c>
      <c r="E47" s="14">
        <v>0</v>
      </c>
      <c r="F47" s="14">
        <v>0</v>
      </c>
      <c r="G47" s="14">
        <v>72.1</v>
      </c>
      <c r="H47" s="14">
        <v>72.1</v>
      </c>
      <c r="I47" s="14">
        <v>0</v>
      </c>
      <c r="J47" s="14">
        <v>0</v>
      </c>
      <c r="K47" s="22">
        <f t="shared" si="1"/>
        <v>0.9613333333333333</v>
      </c>
    </row>
    <row r="48" spans="1:11" ht="56.25" customHeight="1">
      <c r="A48" s="1"/>
      <c r="B48" s="4" t="s">
        <v>38</v>
      </c>
      <c r="C48" s="14">
        <v>165</v>
      </c>
      <c r="D48" s="14">
        <v>165</v>
      </c>
      <c r="E48" s="14">
        <v>0</v>
      </c>
      <c r="F48" s="14">
        <v>0</v>
      </c>
      <c r="G48" s="14">
        <v>163.9</v>
      </c>
      <c r="H48" s="14">
        <v>163.9</v>
      </c>
      <c r="I48" s="14">
        <v>0</v>
      </c>
      <c r="J48" s="14">
        <v>0</v>
      </c>
      <c r="K48" s="22">
        <f t="shared" si="1"/>
        <v>0.9933333333333334</v>
      </c>
    </row>
    <row r="49" spans="1:11" ht="34.5" customHeight="1">
      <c r="A49" s="1"/>
      <c r="B49" s="2" t="s">
        <v>39</v>
      </c>
      <c r="C49" s="14">
        <v>45</v>
      </c>
      <c r="D49" s="14">
        <v>45</v>
      </c>
      <c r="E49" s="14">
        <v>0</v>
      </c>
      <c r="F49" s="14">
        <v>0</v>
      </c>
      <c r="G49" s="14">
        <v>45</v>
      </c>
      <c r="H49" s="14">
        <v>45</v>
      </c>
      <c r="I49" s="14">
        <v>0</v>
      </c>
      <c r="J49" s="14">
        <v>0</v>
      </c>
      <c r="K49" s="22">
        <f t="shared" si="1"/>
        <v>1</v>
      </c>
    </row>
    <row r="50" spans="1:11" ht="47.25" customHeight="1">
      <c r="A50" s="5" t="s">
        <v>40</v>
      </c>
      <c r="B50" s="6" t="s">
        <v>41</v>
      </c>
      <c r="C50" s="3">
        <f>SUM(C51+C52)</f>
        <v>60</v>
      </c>
      <c r="D50" s="3">
        <f>SUM(D51+D52)</f>
        <v>60</v>
      </c>
      <c r="E50" s="3">
        <f aca="true" t="shared" si="5" ref="E50:J50">SUM(E51+E52)</f>
        <v>0</v>
      </c>
      <c r="F50" s="3">
        <f t="shared" si="5"/>
        <v>0</v>
      </c>
      <c r="G50" s="3">
        <f t="shared" si="5"/>
        <v>8.6</v>
      </c>
      <c r="H50" s="3">
        <f t="shared" si="5"/>
        <v>8.6</v>
      </c>
      <c r="I50" s="3">
        <f t="shared" si="5"/>
        <v>0</v>
      </c>
      <c r="J50" s="3">
        <f t="shared" si="5"/>
        <v>0</v>
      </c>
      <c r="K50" s="22">
        <f t="shared" si="1"/>
        <v>0.14333333333333334</v>
      </c>
    </row>
    <row r="51" spans="1:11" ht="50.25" customHeight="1">
      <c r="A51" s="1"/>
      <c r="B51" s="2" t="s">
        <v>42</v>
      </c>
      <c r="C51" s="14">
        <v>30</v>
      </c>
      <c r="D51" s="14">
        <v>30</v>
      </c>
      <c r="E51" s="14">
        <v>0</v>
      </c>
      <c r="F51" s="14">
        <v>0</v>
      </c>
      <c r="G51" s="14">
        <v>4.3</v>
      </c>
      <c r="H51" s="14">
        <v>4.3</v>
      </c>
      <c r="I51" s="14">
        <v>0</v>
      </c>
      <c r="J51" s="14">
        <v>0</v>
      </c>
      <c r="K51" s="22">
        <f t="shared" si="1"/>
        <v>0.14333333333333334</v>
      </c>
    </row>
    <row r="52" spans="1:11" ht="78.75">
      <c r="A52" s="1"/>
      <c r="B52" s="4" t="s">
        <v>43</v>
      </c>
      <c r="C52" s="14">
        <v>30</v>
      </c>
      <c r="D52" s="14">
        <v>30</v>
      </c>
      <c r="E52" s="14">
        <v>0</v>
      </c>
      <c r="F52" s="14">
        <v>0</v>
      </c>
      <c r="G52" s="14">
        <v>4.3</v>
      </c>
      <c r="H52" s="14">
        <v>4.3</v>
      </c>
      <c r="I52" s="14">
        <v>0</v>
      </c>
      <c r="J52" s="14">
        <v>0</v>
      </c>
      <c r="K52" s="22">
        <f t="shared" si="1"/>
        <v>0.14333333333333334</v>
      </c>
    </row>
    <row r="53" spans="1:11" ht="63">
      <c r="A53" s="5" t="s">
        <v>44</v>
      </c>
      <c r="B53" s="26" t="s">
        <v>45</v>
      </c>
      <c r="C53" s="3">
        <f>SUM(C54+C55+C56+C57+C58)</f>
        <v>2315</v>
      </c>
      <c r="D53" s="3">
        <f>SUM(D54+D55+D56+D57+D58)</f>
        <v>2315</v>
      </c>
      <c r="E53" s="3">
        <f aca="true" t="shared" si="6" ref="E53:J53">SUM(E54+E55+E56+E57+E58)</f>
        <v>0</v>
      </c>
      <c r="F53" s="3">
        <f t="shared" si="6"/>
        <v>0</v>
      </c>
      <c r="G53" s="3">
        <f t="shared" si="6"/>
        <v>726.8</v>
      </c>
      <c r="H53" s="3">
        <f t="shared" si="6"/>
        <v>726.8</v>
      </c>
      <c r="I53" s="3">
        <f t="shared" si="6"/>
        <v>0</v>
      </c>
      <c r="J53" s="3">
        <f t="shared" si="6"/>
        <v>0</v>
      </c>
      <c r="K53" s="22">
        <f t="shared" si="1"/>
        <v>0.31395248380129587</v>
      </c>
    </row>
    <row r="54" spans="1:11" ht="73.5" customHeight="1">
      <c r="A54" s="24"/>
      <c r="B54" s="27" t="s">
        <v>46</v>
      </c>
      <c r="C54" s="25">
        <v>100</v>
      </c>
      <c r="D54" s="14">
        <v>100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22">
        <f t="shared" si="1"/>
        <v>0</v>
      </c>
    </row>
    <row r="55" spans="1:11" ht="94.5" customHeight="1">
      <c r="A55" s="1"/>
      <c r="B55" s="2" t="s">
        <v>47</v>
      </c>
      <c r="C55" s="14">
        <v>1085</v>
      </c>
      <c r="D55" s="14">
        <v>1085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22">
        <f t="shared" si="1"/>
        <v>0</v>
      </c>
    </row>
    <row r="56" spans="1:11" ht="72.75" customHeight="1">
      <c r="A56" s="1"/>
      <c r="B56" s="2" t="s">
        <v>48</v>
      </c>
      <c r="C56" s="14">
        <v>130</v>
      </c>
      <c r="D56" s="42">
        <v>130</v>
      </c>
      <c r="E56" s="14">
        <v>0</v>
      </c>
      <c r="F56" s="14">
        <v>0</v>
      </c>
      <c r="G56" s="14">
        <v>19.3</v>
      </c>
      <c r="H56" s="38">
        <v>19.3</v>
      </c>
      <c r="I56" s="14">
        <v>0</v>
      </c>
      <c r="J56" s="14">
        <v>0</v>
      </c>
      <c r="K56" s="22">
        <f t="shared" si="1"/>
        <v>0.14846153846153848</v>
      </c>
    </row>
    <row r="57" spans="1:11" ht="98.25" customHeight="1">
      <c r="A57" s="1"/>
      <c r="B57" s="4" t="s">
        <v>49</v>
      </c>
      <c r="C57" s="14">
        <v>900</v>
      </c>
      <c r="D57" s="14">
        <v>900</v>
      </c>
      <c r="E57" s="14">
        <v>0</v>
      </c>
      <c r="F57" s="14">
        <v>0</v>
      </c>
      <c r="G57" s="14">
        <v>707.5</v>
      </c>
      <c r="H57" s="14">
        <v>707.5</v>
      </c>
      <c r="I57" s="14">
        <v>0</v>
      </c>
      <c r="J57" s="14">
        <v>0</v>
      </c>
      <c r="K57" s="22">
        <f t="shared" si="1"/>
        <v>0.7861111111111111</v>
      </c>
    </row>
    <row r="58" spans="1:11" ht="47.25">
      <c r="A58" s="24"/>
      <c r="B58" s="27" t="s">
        <v>50</v>
      </c>
      <c r="C58" s="25">
        <v>100</v>
      </c>
      <c r="D58" s="14">
        <v>100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22">
        <f t="shared" si="1"/>
        <v>0</v>
      </c>
    </row>
    <row r="59" spans="1:11" ht="80.25" customHeight="1">
      <c r="A59" s="5" t="s">
        <v>51</v>
      </c>
      <c r="B59" s="28" t="s">
        <v>132</v>
      </c>
      <c r="C59" s="3">
        <f>SUM(C60+C61+C62+C63)</f>
        <v>135</v>
      </c>
      <c r="D59" s="3">
        <f aca="true" t="shared" si="7" ref="D59:J59">SUM(D60+D61+D62+D63)</f>
        <v>135</v>
      </c>
      <c r="E59" s="3">
        <f t="shared" si="7"/>
        <v>0</v>
      </c>
      <c r="F59" s="3">
        <f t="shared" si="7"/>
        <v>0</v>
      </c>
      <c r="G59" s="3">
        <f t="shared" si="7"/>
        <v>53.2</v>
      </c>
      <c r="H59" s="3">
        <f t="shared" si="7"/>
        <v>53.2</v>
      </c>
      <c r="I59" s="3">
        <f t="shared" si="7"/>
        <v>0</v>
      </c>
      <c r="J59" s="3">
        <f t="shared" si="7"/>
        <v>0</v>
      </c>
      <c r="K59" s="22">
        <f t="shared" si="1"/>
        <v>0.3940740740740741</v>
      </c>
    </row>
    <row r="60" spans="1:11" ht="80.25" customHeight="1">
      <c r="A60" s="5"/>
      <c r="B60" s="2" t="s">
        <v>133</v>
      </c>
      <c r="C60" s="3">
        <v>10</v>
      </c>
      <c r="D60" s="3">
        <v>10</v>
      </c>
      <c r="E60" s="3">
        <v>0</v>
      </c>
      <c r="F60" s="3">
        <v>0</v>
      </c>
      <c r="G60" s="3">
        <v>1.4</v>
      </c>
      <c r="H60" s="3">
        <v>1.4</v>
      </c>
      <c r="I60" s="3">
        <v>0</v>
      </c>
      <c r="J60" s="3">
        <v>0</v>
      </c>
      <c r="K60" s="22">
        <f t="shared" si="1"/>
        <v>0.13999999999999999</v>
      </c>
    </row>
    <row r="61" spans="1:11" ht="69" customHeight="1">
      <c r="A61" s="1"/>
      <c r="B61" s="2" t="s">
        <v>52</v>
      </c>
      <c r="C61" s="14">
        <v>45</v>
      </c>
      <c r="D61" s="14">
        <v>45</v>
      </c>
      <c r="E61" s="14">
        <v>0</v>
      </c>
      <c r="F61" s="14">
        <v>0</v>
      </c>
      <c r="G61" s="14">
        <v>6.1</v>
      </c>
      <c r="H61" s="14">
        <v>6.1</v>
      </c>
      <c r="I61" s="14">
        <v>0</v>
      </c>
      <c r="J61" s="14">
        <v>0</v>
      </c>
      <c r="K61" s="22">
        <f aca="true" t="shared" si="8" ref="K61:K93">G61/C61</f>
        <v>0.13555555555555554</v>
      </c>
    </row>
    <row r="62" spans="1:11" ht="66" customHeight="1">
      <c r="A62" s="1"/>
      <c r="B62" s="4" t="s">
        <v>53</v>
      </c>
      <c r="C62" s="14">
        <v>30</v>
      </c>
      <c r="D62" s="14">
        <v>30</v>
      </c>
      <c r="E62" s="14">
        <v>0</v>
      </c>
      <c r="F62" s="14">
        <v>0</v>
      </c>
      <c r="G62" s="14">
        <v>4</v>
      </c>
      <c r="H62" s="14">
        <v>4</v>
      </c>
      <c r="I62" s="14">
        <v>0</v>
      </c>
      <c r="J62" s="14">
        <v>0</v>
      </c>
      <c r="K62" s="22">
        <f t="shared" si="8"/>
        <v>0.13333333333333333</v>
      </c>
    </row>
    <row r="63" spans="1:11" ht="66" customHeight="1">
      <c r="A63" s="1"/>
      <c r="B63" s="2" t="s">
        <v>156</v>
      </c>
      <c r="C63" s="14">
        <v>50</v>
      </c>
      <c r="D63" s="14">
        <v>50</v>
      </c>
      <c r="E63" s="14">
        <v>0</v>
      </c>
      <c r="F63" s="14">
        <v>0</v>
      </c>
      <c r="G63" s="14">
        <v>41.7</v>
      </c>
      <c r="H63" s="14">
        <v>41.7</v>
      </c>
      <c r="I63" s="14">
        <v>0</v>
      </c>
      <c r="J63" s="14">
        <v>0</v>
      </c>
      <c r="K63" s="22">
        <f t="shared" si="8"/>
        <v>0.8340000000000001</v>
      </c>
    </row>
    <row r="64" spans="1:11" ht="15.75">
      <c r="A64" s="7">
        <v>4</v>
      </c>
      <c r="B64" s="41" t="s">
        <v>54</v>
      </c>
      <c r="C64" s="43">
        <f>SUM(C65+C66)</f>
        <v>330</v>
      </c>
      <c r="D64" s="43">
        <f aca="true" t="shared" si="9" ref="D64:J64">SUM(D65+D66)</f>
        <v>330</v>
      </c>
      <c r="E64" s="43">
        <f t="shared" si="9"/>
        <v>0</v>
      </c>
      <c r="F64" s="43">
        <f t="shared" si="9"/>
        <v>0</v>
      </c>
      <c r="G64" s="43">
        <f t="shared" si="9"/>
        <v>214.6</v>
      </c>
      <c r="H64" s="43">
        <f t="shared" si="9"/>
        <v>214.6</v>
      </c>
      <c r="I64" s="43">
        <f t="shared" si="9"/>
        <v>0</v>
      </c>
      <c r="J64" s="43">
        <f t="shared" si="9"/>
        <v>0</v>
      </c>
      <c r="K64" s="44">
        <f t="shared" si="8"/>
        <v>0.6503030303030303</v>
      </c>
    </row>
    <row r="65" spans="1:11" ht="78.75">
      <c r="A65" s="1"/>
      <c r="B65" s="2" t="s">
        <v>55</v>
      </c>
      <c r="C65" s="3">
        <v>130</v>
      </c>
      <c r="D65" s="3">
        <v>130</v>
      </c>
      <c r="E65" s="3">
        <v>0</v>
      </c>
      <c r="F65" s="3">
        <v>0</v>
      </c>
      <c r="G65" s="3">
        <v>54.4</v>
      </c>
      <c r="H65" s="3">
        <v>54.4</v>
      </c>
      <c r="I65" s="3">
        <v>0</v>
      </c>
      <c r="J65" s="3">
        <v>0</v>
      </c>
      <c r="K65" s="22">
        <f t="shared" si="8"/>
        <v>0.41846153846153844</v>
      </c>
    </row>
    <row r="66" spans="1:11" ht="114.75" customHeight="1">
      <c r="A66" s="1"/>
      <c r="B66" s="2" t="s">
        <v>56</v>
      </c>
      <c r="C66" s="3">
        <v>200</v>
      </c>
      <c r="D66" s="3">
        <v>200</v>
      </c>
      <c r="E66" s="3">
        <v>0</v>
      </c>
      <c r="F66" s="3">
        <v>0</v>
      </c>
      <c r="G66" s="3">
        <v>160.2</v>
      </c>
      <c r="H66" s="3">
        <v>160.2</v>
      </c>
      <c r="I66" s="3">
        <v>0</v>
      </c>
      <c r="J66" s="3">
        <v>0</v>
      </c>
      <c r="K66" s="22">
        <f t="shared" si="8"/>
        <v>0.8009999999999999</v>
      </c>
    </row>
    <row r="67" spans="1:11" ht="47.25">
      <c r="A67" s="7">
        <v>5</v>
      </c>
      <c r="B67" s="41" t="s">
        <v>57</v>
      </c>
      <c r="C67" s="43">
        <f>SUM(C68+C69)</f>
        <v>5032.1</v>
      </c>
      <c r="D67" s="43">
        <f aca="true" t="shared" si="10" ref="D67:J67">SUM(D68+D69)</f>
        <v>4928.1</v>
      </c>
      <c r="E67" s="43">
        <f t="shared" si="10"/>
        <v>104</v>
      </c>
      <c r="F67" s="43">
        <f t="shared" si="10"/>
        <v>0</v>
      </c>
      <c r="G67" s="43">
        <f t="shared" si="10"/>
        <v>5032.1</v>
      </c>
      <c r="H67" s="43">
        <f t="shared" si="10"/>
        <v>4928.1</v>
      </c>
      <c r="I67" s="43">
        <f t="shared" si="10"/>
        <v>104</v>
      </c>
      <c r="J67" s="43">
        <f t="shared" si="10"/>
        <v>0</v>
      </c>
      <c r="K67" s="44">
        <f t="shared" si="8"/>
        <v>1</v>
      </c>
    </row>
    <row r="68" spans="1:11" ht="102.75" customHeight="1">
      <c r="A68" s="1"/>
      <c r="B68" s="2" t="s">
        <v>58</v>
      </c>
      <c r="C68" s="3">
        <v>4996.1</v>
      </c>
      <c r="D68" s="3">
        <v>4892.1</v>
      </c>
      <c r="E68" s="3">
        <v>104</v>
      </c>
      <c r="F68" s="3">
        <v>0</v>
      </c>
      <c r="G68" s="3">
        <v>4996.1</v>
      </c>
      <c r="H68" s="3">
        <v>4892.1</v>
      </c>
      <c r="I68" s="3">
        <v>104</v>
      </c>
      <c r="J68" s="3">
        <v>0</v>
      </c>
      <c r="K68" s="22">
        <f t="shared" si="8"/>
        <v>1</v>
      </c>
    </row>
    <row r="69" spans="1:11" ht="70.5" customHeight="1">
      <c r="A69" s="1"/>
      <c r="B69" s="2" t="s">
        <v>59</v>
      </c>
      <c r="C69" s="3">
        <v>36</v>
      </c>
      <c r="D69" s="3">
        <v>36</v>
      </c>
      <c r="E69" s="3">
        <v>0</v>
      </c>
      <c r="F69" s="3">
        <v>0</v>
      </c>
      <c r="G69" s="3">
        <v>36</v>
      </c>
      <c r="H69" s="3">
        <v>36</v>
      </c>
      <c r="I69" s="3">
        <v>0</v>
      </c>
      <c r="J69" s="3">
        <v>0</v>
      </c>
      <c r="K69" s="22">
        <f t="shared" si="8"/>
        <v>1</v>
      </c>
    </row>
    <row r="70" spans="1:11" ht="60.75" customHeight="1">
      <c r="A70" s="7">
        <v>6</v>
      </c>
      <c r="B70" s="41" t="s">
        <v>60</v>
      </c>
      <c r="C70" s="43">
        <f>SUM(C71+C72)</f>
        <v>3502</v>
      </c>
      <c r="D70" s="43">
        <f aca="true" t="shared" si="11" ref="D70:J70">SUM(D71+D72)</f>
        <v>3502</v>
      </c>
      <c r="E70" s="43">
        <f t="shared" si="11"/>
        <v>0</v>
      </c>
      <c r="F70" s="43">
        <f t="shared" si="11"/>
        <v>0</v>
      </c>
      <c r="G70" s="43">
        <f t="shared" si="11"/>
        <v>3279.2000000000003</v>
      </c>
      <c r="H70" s="43">
        <f t="shared" si="11"/>
        <v>3279.2000000000003</v>
      </c>
      <c r="I70" s="43">
        <f t="shared" si="11"/>
        <v>0</v>
      </c>
      <c r="J70" s="43">
        <f t="shared" si="11"/>
        <v>0</v>
      </c>
      <c r="K70" s="21">
        <f t="shared" si="8"/>
        <v>0.9363792118789264</v>
      </c>
    </row>
    <row r="71" spans="1:11" ht="65.25" customHeight="1">
      <c r="A71" s="1"/>
      <c r="B71" s="4" t="s">
        <v>61</v>
      </c>
      <c r="C71" s="19">
        <v>1332.2</v>
      </c>
      <c r="D71" s="19">
        <v>1332.2</v>
      </c>
      <c r="E71" s="19">
        <v>0</v>
      </c>
      <c r="F71" s="19">
        <v>0</v>
      </c>
      <c r="G71" s="19">
        <v>1119.9</v>
      </c>
      <c r="H71" s="19">
        <v>1119.9</v>
      </c>
      <c r="I71" s="19">
        <v>0</v>
      </c>
      <c r="J71" s="19">
        <v>0</v>
      </c>
      <c r="K71" s="23">
        <f t="shared" si="8"/>
        <v>0.8406395436120703</v>
      </c>
    </row>
    <row r="72" spans="1:11" ht="57" customHeight="1">
      <c r="A72" s="1"/>
      <c r="B72" s="4" t="s">
        <v>62</v>
      </c>
      <c r="C72" s="19">
        <v>2169.8</v>
      </c>
      <c r="D72" s="19">
        <v>2169.8</v>
      </c>
      <c r="E72" s="19">
        <v>0</v>
      </c>
      <c r="F72" s="19">
        <v>0</v>
      </c>
      <c r="G72" s="19">
        <v>2159.3</v>
      </c>
      <c r="H72" s="19">
        <v>2159.3</v>
      </c>
      <c r="I72" s="19">
        <v>0</v>
      </c>
      <c r="J72" s="19">
        <v>0</v>
      </c>
      <c r="K72" s="23">
        <f t="shared" si="8"/>
        <v>0.9951608443174487</v>
      </c>
    </row>
    <row r="73" spans="1:11" ht="45.75" customHeight="1">
      <c r="A73" s="7">
        <v>7</v>
      </c>
      <c r="B73" s="41" t="s">
        <v>63</v>
      </c>
      <c r="C73" s="43">
        <f>SUM(C74+C75+C76+C77)</f>
        <v>10737.900000000001</v>
      </c>
      <c r="D73" s="43">
        <f aca="true" t="shared" si="12" ref="D73:J73">SUM(D74+D75+D76+D77)</f>
        <v>6406.900000000001</v>
      </c>
      <c r="E73" s="43">
        <f t="shared" si="12"/>
        <v>4331</v>
      </c>
      <c r="F73" s="43">
        <f t="shared" si="12"/>
        <v>0</v>
      </c>
      <c r="G73" s="43">
        <f t="shared" si="12"/>
        <v>6406.1</v>
      </c>
      <c r="H73" s="43">
        <f t="shared" si="12"/>
        <v>6406.1</v>
      </c>
      <c r="I73" s="43">
        <f t="shared" si="12"/>
        <v>0</v>
      </c>
      <c r="J73" s="43">
        <f t="shared" si="12"/>
        <v>0</v>
      </c>
      <c r="K73" s="21">
        <f t="shared" si="8"/>
        <v>0.5965877871837137</v>
      </c>
    </row>
    <row r="74" spans="1:11" ht="86.25" customHeight="1">
      <c r="A74" s="1"/>
      <c r="B74" s="1" t="s">
        <v>64</v>
      </c>
      <c r="C74" s="19">
        <v>8737.6</v>
      </c>
      <c r="D74" s="19">
        <v>4406.6</v>
      </c>
      <c r="E74" s="19">
        <v>4331</v>
      </c>
      <c r="F74" s="19">
        <v>0</v>
      </c>
      <c r="G74" s="19">
        <v>4406.3</v>
      </c>
      <c r="H74" s="19">
        <v>4406.3</v>
      </c>
      <c r="I74" s="19">
        <v>0</v>
      </c>
      <c r="J74" s="19">
        <v>0</v>
      </c>
      <c r="K74" s="22">
        <f t="shared" si="8"/>
        <v>0.5042917963742904</v>
      </c>
    </row>
    <row r="75" spans="1:11" ht="24" customHeight="1">
      <c r="A75" s="1"/>
      <c r="B75" s="1" t="s">
        <v>65</v>
      </c>
      <c r="C75" s="19">
        <v>1689.2</v>
      </c>
      <c r="D75" s="19">
        <v>1689.2</v>
      </c>
      <c r="E75" s="19">
        <v>0</v>
      </c>
      <c r="F75" s="19">
        <v>0</v>
      </c>
      <c r="G75" s="19">
        <v>1688.7</v>
      </c>
      <c r="H75" s="19">
        <v>1688.7</v>
      </c>
      <c r="I75" s="19">
        <v>0</v>
      </c>
      <c r="J75" s="19">
        <v>0</v>
      </c>
      <c r="K75" s="22">
        <f t="shared" si="8"/>
        <v>0.9997040018943879</v>
      </c>
    </row>
    <row r="76" spans="1:11" ht="19.5" customHeight="1">
      <c r="A76" s="1"/>
      <c r="B76" s="1" t="s">
        <v>66</v>
      </c>
      <c r="C76" s="19">
        <v>139</v>
      </c>
      <c r="D76" s="19">
        <v>139</v>
      </c>
      <c r="E76" s="19">
        <v>0</v>
      </c>
      <c r="F76" s="19">
        <v>0</v>
      </c>
      <c r="G76" s="19">
        <v>139</v>
      </c>
      <c r="H76" s="19">
        <v>139</v>
      </c>
      <c r="I76" s="19">
        <v>0</v>
      </c>
      <c r="J76" s="19">
        <v>0</v>
      </c>
      <c r="K76" s="22">
        <f t="shared" si="8"/>
        <v>1</v>
      </c>
    </row>
    <row r="77" spans="1:11" ht="22.5" customHeight="1">
      <c r="A77" s="1"/>
      <c r="B77" s="1" t="s">
        <v>67</v>
      </c>
      <c r="C77" s="19">
        <v>172.1</v>
      </c>
      <c r="D77" s="19">
        <v>172.1</v>
      </c>
      <c r="E77" s="19">
        <v>0</v>
      </c>
      <c r="F77" s="19">
        <v>0</v>
      </c>
      <c r="G77" s="19">
        <v>172.1</v>
      </c>
      <c r="H77" s="19">
        <v>172.1</v>
      </c>
      <c r="I77" s="19">
        <v>0</v>
      </c>
      <c r="J77" s="19">
        <v>0</v>
      </c>
      <c r="K77" s="22">
        <f t="shared" si="8"/>
        <v>1</v>
      </c>
    </row>
    <row r="78" spans="1:11" ht="47.25">
      <c r="A78" s="7">
        <v>8</v>
      </c>
      <c r="B78" s="41" t="s">
        <v>68</v>
      </c>
      <c r="C78" s="45">
        <f>SUM(C79+C80+C81+C82+C83+C84+C85)</f>
        <v>35</v>
      </c>
      <c r="D78" s="45">
        <f aca="true" t="shared" si="13" ref="D78:J78">SUM(D79+D80+D81+D82+D83+D84+D85)</f>
        <v>35</v>
      </c>
      <c r="E78" s="45">
        <f t="shared" si="13"/>
        <v>0</v>
      </c>
      <c r="F78" s="45">
        <f t="shared" si="13"/>
        <v>0</v>
      </c>
      <c r="G78" s="45">
        <f t="shared" si="13"/>
        <v>28.2</v>
      </c>
      <c r="H78" s="45">
        <f t="shared" si="13"/>
        <v>28.2</v>
      </c>
      <c r="I78" s="45">
        <f t="shared" si="13"/>
        <v>0</v>
      </c>
      <c r="J78" s="45">
        <f t="shared" si="13"/>
        <v>0</v>
      </c>
      <c r="K78" s="21">
        <f t="shared" si="8"/>
        <v>0.8057142857142857</v>
      </c>
    </row>
    <row r="79" spans="1:11" ht="105" customHeight="1">
      <c r="A79" s="1"/>
      <c r="B79" s="2" t="s">
        <v>69</v>
      </c>
      <c r="C79" s="8">
        <v>5</v>
      </c>
      <c r="D79" s="8">
        <v>5</v>
      </c>
      <c r="E79" s="8">
        <v>0</v>
      </c>
      <c r="F79" s="8">
        <v>0</v>
      </c>
      <c r="G79" s="8">
        <v>5</v>
      </c>
      <c r="H79" s="8">
        <v>5</v>
      </c>
      <c r="I79" s="8">
        <v>0</v>
      </c>
      <c r="J79" s="8">
        <v>0</v>
      </c>
      <c r="K79" s="22">
        <f t="shared" si="8"/>
        <v>1</v>
      </c>
    </row>
    <row r="80" spans="1:11" ht="83.25" customHeight="1">
      <c r="A80" s="1"/>
      <c r="B80" s="2" t="s">
        <v>70</v>
      </c>
      <c r="C80" s="8">
        <v>5</v>
      </c>
      <c r="D80" s="8">
        <v>5</v>
      </c>
      <c r="E80" s="8">
        <v>0</v>
      </c>
      <c r="F80" s="8">
        <v>0</v>
      </c>
      <c r="G80" s="8">
        <v>5</v>
      </c>
      <c r="H80" s="8">
        <v>5</v>
      </c>
      <c r="I80" s="8">
        <v>0</v>
      </c>
      <c r="J80" s="8">
        <v>0</v>
      </c>
      <c r="K80" s="22">
        <f t="shared" si="8"/>
        <v>1</v>
      </c>
    </row>
    <row r="81" spans="1:11" ht="39.75" customHeight="1">
      <c r="A81" s="1"/>
      <c r="B81" s="2" t="s">
        <v>71</v>
      </c>
      <c r="C81" s="8">
        <v>5</v>
      </c>
      <c r="D81" s="8">
        <v>5</v>
      </c>
      <c r="E81" s="8">
        <v>0</v>
      </c>
      <c r="F81" s="8">
        <v>0</v>
      </c>
      <c r="G81" s="8">
        <v>5</v>
      </c>
      <c r="H81" s="8">
        <v>5</v>
      </c>
      <c r="I81" s="8">
        <v>0</v>
      </c>
      <c r="J81" s="8">
        <v>0</v>
      </c>
      <c r="K81" s="22">
        <f t="shared" si="8"/>
        <v>1</v>
      </c>
    </row>
    <row r="82" spans="1:11" ht="69" customHeight="1">
      <c r="A82" s="1"/>
      <c r="B82" s="2" t="s">
        <v>72</v>
      </c>
      <c r="C82" s="8">
        <v>5</v>
      </c>
      <c r="D82" s="8">
        <v>5</v>
      </c>
      <c r="E82" s="8">
        <v>0</v>
      </c>
      <c r="F82" s="8">
        <v>0</v>
      </c>
      <c r="G82" s="8">
        <v>2.2</v>
      </c>
      <c r="H82" s="8">
        <v>2.2</v>
      </c>
      <c r="I82" s="8">
        <v>0</v>
      </c>
      <c r="J82" s="8">
        <v>0</v>
      </c>
      <c r="K82" s="22">
        <f t="shared" si="8"/>
        <v>0.44000000000000006</v>
      </c>
    </row>
    <row r="83" spans="1:11" ht="94.5" customHeight="1">
      <c r="A83" s="1"/>
      <c r="B83" s="2" t="s">
        <v>73</v>
      </c>
      <c r="C83" s="8">
        <v>5</v>
      </c>
      <c r="D83" s="8">
        <v>5</v>
      </c>
      <c r="E83" s="8">
        <v>0</v>
      </c>
      <c r="F83" s="8">
        <v>0</v>
      </c>
      <c r="G83" s="8">
        <v>4.8</v>
      </c>
      <c r="H83" s="8">
        <v>4.8</v>
      </c>
      <c r="I83" s="8">
        <v>0</v>
      </c>
      <c r="J83" s="8">
        <v>0</v>
      </c>
      <c r="K83" s="22">
        <f t="shared" si="8"/>
        <v>0.96</v>
      </c>
    </row>
    <row r="84" spans="1:11" ht="67.5" customHeight="1">
      <c r="A84" s="1"/>
      <c r="B84" s="2" t="s">
        <v>74</v>
      </c>
      <c r="C84" s="8">
        <v>5</v>
      </c>
      <c r="D84" s="8">
        <v>5</v>
      </c>
      <c r="E84" s="8">
        <v>0</v>
      </c>
      <c r="F84" s="8">
        <v>0</v>
      </c>
      <c r="G84" s="8">
        <v>4.2</v>
      </c>
      <c r="H84" s="8">
        <v>4.2</v>
      </c>
      <c r="I84" s="8">
        <v>0</v>
      </c>
      <c r="J84" s="8">
        <v>0</v>
      </c>
      <c r="K84" s="22">
        <f t="shared" si="8"/>
        <v>0.8400000000000001</v>
      </c>
    </row>
    <row r="85" spans="1:11" ht="51.75" customHeight="1">
      <c r="A85" s="1"/>
      <c r="B85" s="2" t="s">
        <v>75</v>
      </c>
      <c r="C85" s="8">
        <v>5</v>
      </c>
      <c r="D85" s="8">
        <v>5</v>
      </c>
      <c r="E85" s="8">
        <v>0</v>
      </c>
      <c r="F85" s="8">
        <v>0</v>
      </c>
      <c r="G85" s="8">
        <v>2</v>
      </c>
      <c r="H85" s="8">
        <v>2</v>
      </c>
      <c r="I85" s="8">
        <v>0</v>
      </c>
      <c r="J85" s="8">
        <v>0</v>
      </c>
      <c r="K85" s="22">
        <f t="shared" si="8"/>
        <v>0.4</v>
      </c>
    </row>
    <row r="86" spans="1:11" ht="15.75">
      <c r="A86" s="7">
        <v>9</v>
      </c>
      <c r="B86" s="41" t="s">
        <v>124</v>
      </c>
      <c r="C86" s="45">
        <f>SUM(C87+C88+C89+C90+C91+C92+C93+C94+C95+C96)</f>
        <v>335</v>
      </c>
      <c r="D86" s="45">
        <f aca="true" t="shared" si="14" ref="D86:J86">SUM(D87+D88+D89+D90+D91+D92+D93+D94+D95+D96)</f>
        <v>335</v>
      </c>
      <c r="E86" s="45">
        <f t="shared" si="14"/>
        <v>0</v>
      </c>
      <c r="F86" s="45">
        <f t="shared" si="14"/>
        <v>0</v>
      </c>
      <c r="G86" s="45">
        <f t="shared" si="14"/>
        <v>314.4</v>
      </c>
      <c r="H86" s="45">
        <f t="shared" si="14"/>
        <v>314.4</v>
      </c>
      <c r="I86" s="45">
        <f t="shared" si="14"/>
        <v>0</v>
      </c>
      <c r="J86" s="45">
        <f t="shared" si="14"/>
        <v>0</v>
      </c>
      <c r="K86" s="44">
        <f t="shared" si="8"/>
        <v>0.9385074626865672</v>
      </c>
    </row>
    <row r="87" spans="1:11" ht="31.5">
      <c r="A87" s="1"/>
      <c r="B87" s="2" t="s">
        <v>76</v>
      </c>
      <c r="C87" s="8">
        <v>5</v>
      </c>
      <c r="D87" s="8">
        <v>5</v>
      </c>
      <c r="E87" s="8">
        <v>0</v>
      </c>
      <c r="F87" s="8">
        <v>0</v>
      </c>
      <c r="G87" s="8">
        <v>2</v>
      </c>
      <c r="H87" s="8">
        <v>2</v>
      </c>
      <c r="I87" s="8">
        <v>0</v>
      </c>
      <c r="J87" s="8">
        <v>0</v>
      </c>
      <c r="K87" s="22">
        <f t="shared" si="8"/>
        <v>0.4</v>
      </c>
    </row>
    <row r="88" spans="1:11" ht="47.25">
      <c r="A88" s="1"/>
      <c r="B88" s="2" t="s">
        <v>77</v>
      </c>
      <c r="C88" s="8">
        <v>3</v>
      </c>
      <c r="D88" s="8">
        <v>3</v>
      </c>
      <c r="E88" s="8">
        <v>0</v>
      </c>
      <c r="F88" s="8">
        <v>0</v>
      </c>
      <c r="G88" s="8">
        <v>3</v>
      </c>
      <c r="H88" s="8">
        <v>3</v>
      </c>
      <c r="I88" s="8">
        <v>0</v>
      </c>
      <c r="J88" s="8">
        <v>0</v>
      </c>
      <c r="K88" s="22">
        <f t="shared" si="8"/>
        <v>1</v>
      </c>
    </row>
    <row r="89" spans="1:11" ht="60.75" customHeight="1">
      <c r="A89" s="1"/>
      <c r="B89" s="2" t="s">
        <v>78</v>
      </c>
      <c r="C89" s="8">
        <v>15</v>
      </c>
      <c r="D89" s="8">
        <v>15</v>
      </c>
      <c r="E89" s="8">
        <v>0</v>
      </c>
      <c r="F89" s="8">
        <v>0</v>
      </c>
      <c r="G89" s="8">
        <v>4.5</v>
      </c>
      <c r="H89" s="8">
        <v>4.5</v>
      </c>
      <c r="I89" s="8">
        <v>0</v>
      </c>
      <c r="J89" s="8">
        <v>0</v>
      </c>
      <c r="K89" s="22">
        <f t="shared" si="8"/>
        <v>0.3</v>
      </c>
    </row>
    <row r="90" spans="1:11" ht="63">
      <c r="A90" s="1"/>
      <c r="B90" s="2" t="s">
        <v>79</v>
      </c>
      <c r="C90" s="8">
        <v>5</v>
      </c>
      <c r="D90" s="8">
        <v>5</v>
      </c>
      <c r="E90" s="8">
        <v>0</v>
      </c>
      <c r="F90" s="8">
        <v>0</v>
      </c>
      <c r="G90" s="8">
        <v>3.1</v>
      </c>
      <c r="H90" s="8">
        <v>3.1</v>
      </c>
      <c r="I90" s="8">
        <v>0</v>
      </c>
      <c r="J90" s="8">
        <v>0</v>
      </c>
      <c r="K90" s="22">
        <f t="shared" si="8"/>
        <v>0.62</v>
      </c>
    </row>
    <row r="91" spans="1:11" ht="31.5">
      <c r="A91" s="1"/>
      <c r="B91" s="2" t="s">
        <v>80</v>
      </c>
      <c r="C91" s="8">
        <v>147</v>
      </c>
      <c r="D91" s="8">
        <v>147</v>
      </c>
      <c r="E91" s="8">
        <v>0</v>
      </c>
      <c r="F91" s="8">
        <v>0</v>
      </c>
      <c r="G91" s="8">
        <v>146</v>
      </c>
      <c r="H91" s="8">
        <v>146</v>
      </c>
      <c r="I91" s="8">
        <v>0</v>
      </c>
      <c r="J91" s="8">
        <v>0</v>
      </c>
      <c r="K91" s="22">
        <f t="shared" si="8"/>
        <v>0.9931972789115646</v>
      </c>
    </row>
    <row r="92" spans="1:11" ht="83.25" customHeight="1">
      <c r="A92" s="1"/>
      <c r="B92" s="9" t="s">
        <v>81</v>
      </c>
      <c r="C92" s="8">
        <v>145</v>
      </c>
      <c r="D92" s="8">
        <v>145</v>
      </c>
      <c r="E92" s="8">
        <v>0</v>
      </c>
      <c r="F92" s="8">
        <v>0</v>
      </c>
      <c r="G92" s="8">
        <v>145</v>
      </c>
      <c r="H92" s="8">
        <v>145</v>
      </c>
      <c r="I92" s="8">
        <v>0</v>
      </c>
      <c r="J92" s="8">
        <v>0</v>
      </c>
      <c r="K92" s="22">
        <f t="shared" si="8"/>
        <v>1</v>
      </c>
    </row>
    <row r="93" spans="1:11" ht="53.25" customHeight="1">
      <c r="A93" s="1"/>
      <c r="B93" s="2" t="s">
        <v>82</v>
      </c>
      <c r="C93" s="8">
        <v>5</v>
      </c>
      <c r="D93" s="8">
        <v>5</v>
      </c>
      <c r="E93" s="8">
        <v>0</v>
      </c>
      <c r="F93" s="8">
        <v>0</v>
      </c>
      <c r="G93" s="8">
        <v>4.4</v>
      </c>
      <c r="H93" s="8">
        <v>4.4</v>
      </c>
      <c r="I93" s="8">
        <v>0</v>
      </c>
      <c r="J93" s="8">
        <v>0</v>
      </c>
      <c r="K93" s="22">
        <f t="shared" si="8"/>
        <v>0.8800000000000001</v>
      </c>
    </row>
    <row r="94" spans="1:11" ht="33.75" customHeight="1">
      <c r="A94" s="1"/>
      <c r="B94" s="2" t="s">
        <v>83</v>
      </c>
      <c r="C94" s="8">
        <v>5</v>
      </c>
      <c r="D94" s="8">
        <v>5</v>
      </c>
      <c r="E94" s="8">
        <v>0</v>
      </c>
      <c r="F94" s="8">
        <v>0</v>
      </c>
      <c r="G94" s="8">
        <v>4.4</v>
      </c>
      <c r="H94" s="8">
        <v>4.4</v>
      </c>
      <c r="I94" s="8">
        <v>0</v>
      </c>
      <c r="J94" s="8">
        <v>0</v>
      </c>
      <c r="K94" s="22">
        <f aca="true" t="shared" si="15" ref="K94:K100">G94/C94</f>
        <v>0.8800000000000001</v>
      </c>
    </row>
    <row r="95" spans="1:11" ht="49.5" customHeight="1">
      <c r="A95" s="1"/>
      <c r="B95" s="2" t="s">
        <v>84</v>
      </c>
      <c r="C95" s="8">
        <v>2</v>
      </c>
      <c r="D95" s="8">
        <v>2</v>
      </c>
      <c r="E95" s="8">
        <v>0</v>
      </c>
      <c r="F95" s="8">
        <v>0</v>
      </c>
      <c r="G95" s="8">
        <v>0.8</v>
      </c>
      <c r="H95" s="8">
        <v>0.8</v>
      </c>
      <c r="I95" s="8">
        <v>0</v>
      </c>
      <c r="J95" s="8">
        <v>0</v>
      </c>
      <c r="K95" s="22">
        <f t="shared" si="15"/>
        <v>0.4</v>
      </c>
    </row>
    <row r="96" spans="1:11" ht="53.25" customHeight="1">
      <c r="A96" s="1"/>
      <c r="B96" s="2" t="s">
        <v>85</v>
      </c>
      <c r="C96" s="8">
        <v>3</v>
      </c>
      <c r="D96" s="8">
        <v>3</v>
      </c>
      <c r="E96" s="8">
        <v>0</v>
      </c>
      <c r="F96" s="8">
        <v>0</v>
      </c>
      <c r="G96" s="8">
        <v>1.2</v>
      </c>
      <c r="H96" s="8">
        <v>1.2</v>
      </c>
      <c r="I96" s="8">
        <v>0</v>
      </c>
      <c r="J96" s="8">
        <v>0</v>
      </c>
      <c r="K96" s="22">
        <f t="shared" si="15"/>
        <v>0.39999999999999997</v>
      </c>
    </row>
    <row r="97" spans="1:11" ht="40.5" customHeight="1">
      <c r="A97" s="7">
        <v>10</v>
      </c>
      <c r="B97" s="41" t="s">
        <v>86</v>
      </c>
      <c r="C97" s="45">
        <f>SUM(C98)</f>
        <v>100</v>
      </c>
      <c r="D97" s="45">
        <f aca="true" t="shared" si="16" ref="D97:J97">SUM(D98)</f>
        <v>100</v>
      </c>
      <c r="E97" s="45">
        <f t="shared" si="16"/>
        <v>0</v>
      </c>
      <c r="F97" s="45">
        <f t="shared" si="16"/>
        <v>0</v>
      </c>
      <c r="G97" s="45">
        <f t="shared" si="16"/>
        <v>95.5</v>
      </c>
      <c r="H97" s="45">
        <f t="shared" si="16"/>
        <v>95.5</v>
      </c>
      <c r="I97" s="45">
        <f t="shared" si="16"/>
        <v>0</v>
      </c>
      <c r="J97" s="45">
        <f t="shared" si="16"/>
        <v>0</v>
      </c>
      <c r="K97" s="21">
        <f t="shared" si="15"/>
        <v>0.955</v>
      </c>
    </row>
    <row r="98" spans="1:11" ht="70.5" customHeight="1">
      <c r="A98" s="1"/>
      <c r="B98" s="2" t="s">
        <v>87</v>
      </c>
      <c r="C98" s="39">
        <v>100</v>
      </c>
      <c r="D98" s="39">
        <v>100</v>
      </c>
      <c r="E98" s="39">
        <v>0</v>
      </c>
      <c r="F98" s="39">
        <v>0</v>
      </c>
      <c r="G98" s="39">
        <v>95.5</v>
      </c>
      <c r="H98" s="39">
        <v>95.5</v>
      </c>
      <c r="I98" s="39">
        <v>0</v>
      </c>
      <c r="J98" s="39">
        <v>0</v>
      </c>
      <c r="K98" s="22">
        <f t="shared" si="15"/>
        <v>0.955</v>
      </c>
    </row>
    <row r="99" spans="1:11" ht="60.75" customHeight="1">
      <c r="A99" s="7">
        <v>11</v>
      </c>
      <c r="B99" s="41" t="s">
        <v>88</v>
      </c>
      <c r="C99" s="45">
        <f>SUM(C100+C111+C112+C115+C116)</f>
        <v>82</v>
      </c>
      <c r="D99" s="45">
        <f aca="true" t="shared" si="17" ref="D99:J99">SUM(D100+D111+D112+D115+D116)</f>
        <v>82</v>
      </c>
      <c r="E99" s="45">
        <f t="shared" si="17"/>
        <v>0</v>
      </c>
      <c r="F99" s="45">
        <f t="shared" si="17"/>
        <v>0</v>
      </c>
      <c r="G99" s="45">
        <f t="shared" si="17"/>
        <v>78.5</v>
      </c>
      <c r="H99" s="45">
        <f t="shared" si="17"/>
        <v>78.5</v>
      </c>
      <c r="I99" s="45">
        <f t="shared" si="17"/>
        <v>0</v>
      </c>
      <c r="J99" s="45">
        <f t="shared" si="17"/>
        <v>0</v>
      </c>
      <c r="K99" s="21">
        <f t="shared" si="15"/>
        <v>0.9573170731707317</v>
      </c>
    </row>
    <row r="100" spans="1:11" ht="47.25">
      <c r="A100" s="1"/>
      <c r="B100" s="2" t="s">
        <v>89</v>
      </c>
      <c r="C100" s="8">
        <f>SUM(C101+C102+C103+C104+C105+C106+C107+C108+C109+C110)</f>
        <v>42</v>
      </c>
      <c r="D100" s="8">
        <f>SUM(D101+D102+D103+D104+D105+D106+D107+D108+D109+D110)</f>
        <v>42</v>
      </c>
      <c r="E100" s="8">
        <f>SUM(E101+E102+E103+E104+E105+E106+E107+E108+E109+E110)</f>
        <v>0</v>
      </c>
      <c r="F100" s="8">
        <v>0</v>
      </c>
      <c r="G100" s="8">
        <f>SUM(G101+G102+G103+G104+G105+G106+G107+G108+G109+G110)</f>
        <v>42</v>
      </c>
      <c r="H100" s="8">
        <f>SUM(H101+H102+H103+H104+H105+H106+H107+H108+H109+H110)</f>
        <v>42</v>
      </c>
      <c r="I100" s="8">
        <f>SUM(I101+I102+I103+I104+I105+I106+I107+I108+I109+I110)</f>
        <v>0</v>
      </c>
      <c r="J100" s="8">
        <v>0</v>
      </c>
      <c r="K100" s="22">
        <f t="shared" si="15"/>
        <v>1</v>
      </c>
    </row>
    <row r="101" spans="1:11" ht="21.75" customHeight="1">
      <c r="A101" s="1"/>
      <c r="B101" s="10" t="s">
        <v>90</v>
      </c>
      <c r="C101" s="11">
        <v>8</v>
      </c>
      <c r="D101" s="11">
        <v>8</v>
      </c>
      <c r="E101" s="11">
        <v>0</v>
      </c>
      <c r="F101" s="11">
        <v>0</v>
      </c>
      <c r="G101" s="11">
        <v>8</v>
      </c>
      <c r="H101" s="11">
        <v>8</v>
      </c>
      <c r="I101" s="11">
        <v>0</v>
      </c>
      <c r="J101" s="11">
        <v>0</v>
      </c>
      <c r="K101" s="22"/>
    </row>
    <row r="102" spans="1:11" ht="21" customHeight="1">
      <c r="A102" s="1"/>
      <c r="B102" s="10" t="s">
        <v>91</v>
      </c>
      <c r="C102" s="11">
        <v>15</v>
      </c>
      <c r="D102" s="11">
        <v>15</v>
      </c>
      <c r="E102" s="11">
        <v>0</v>
      </c>
      <c r="F102" s="11">
        <v>0</v>
      </c>
      <c r="G102" s="11">
        <v>15</v>
      </c>
      <c r="H102" s="11">
        <v>15</v>
      </c>
      <c r="I102" s="11">
        <v>0</v>
      </c>
      <c r="J102" s="11">
        <v>0</v>
      </c>
      <c r="K102" s="22"/>
    </row>
    <row r="103" spans="1:11" ht="23.25" customHeight="1">
      <c r="A103" s="1"/>
      <c r="B103" s="10" t="s">
        <v>92</v>
      </c>
      <c r="C103" s="11">
        <v>2</v>
      </c>
      <c r="D103" s="11">
        <v>2</v>
      </c>
      <c r="E103" s="11">
        <v>0</v>
      </c>
      <c r="F103" s="11">
        <v>0</v>
      </c>
      <c r="G103" s="11">
        <v>2</v>
      </c>
      <c r="H103" s="11">
        <v>2</v>
      </c>
      <c r="I103" s="11">
        <v>0</v>
      </c>
      <c r="J103" s="11">
        <v>0</v>
      </c>
      <c r="K103" s="22"/>
    </row>
    <row r="104" spans="1:11" ht="19.5" customHeight="1">
      <c r="A104" s="1"/>
      <c r="B104" s="10" t="s">
        <v>93</v>
      </c>
      <c r="C104" s="11">
        <v>2</v>
      </c>
      <c r="D104" s="11">
        <v>2</v>
      </c>
      <c r="E104" s="11">
        <v>0</v>
      </c>
      <c r="F104" s="11">
        <v>0</v>
      </c>
      <c r="G104" s="11">
        <v>2</v>
      </c>
      <c r="H104" s="11">
        <v>2</v>
      </c>
      <c r="I104" s="11">
        <v>0</v>
      </c>
      <c r="J104" s="11">
        <v>0</v>
      </c>
      <c r="K104" s="22"/>
    </row>
    <row r="105" spans="1:11" ht="21" customHeight="1">
      <c r="A105" s="1"/>
      <c r="B105" s="10" t="s">
        <v>94</v>
      </c>
      <c r="C105" s="11">
        <v>3</v>
      </c>
      <c r="D105" s="11">
        <v>3</v>
      </c>
      <c r="E105" s="11">
        <v>0</v>
      </c>
      <c r="F105" s="11">
        <v>0</v>
      </c>
      <c r="G105" s="11">
        <v>3</v>
      </c>
      <c r="H105" s="11">
        <v>3</v>
      </c>
      <c r="I105" s="11">
        <v>0</v>
      </c>
      <c r="J105" s="11">
        <v>0</v>
      </c>
      <c r="K105" s="22"/>
    </row>
    <row r="106" spans="1:11" ht="21.75" customHeight="1">
      <c r="A106" s="1"/>
      <c r="B106" s="10" t="s">
        <v>95</v>
      </c>
      <c r="C106" s="11">
        <v>3</v>
      </c>
      <c r="D106" s="11">
        <v>3</v>
      </c>
      <c r="E106" s="11">
        <v>0</v>
      </c>
      <c r="F106" s="11">
        <v>0</v>
      </c>
      <c r="G106" s="11">
        <v>3</v>
      </c>
      <c r="H106" s="11">
        <v>3</v>
      </c>
      <c r="I106" s="11">
        <v>0</v>
      </c>
      <c r="J106" s="11">
        <v>0</v>
      </c>
      <c r="K106" s="22"/>
    </row>
    <row r="107" spans="1:11" ht="18.75" customHeight="1">
      <c r="A107" s="1"/>
      <c r="B107" s="10" t="s">
        <v>96</v>
      </c>
      <c r="C107" s="11">
        <v>2</v>
      </c>
      <c r="D107" s="11">
        <v>2</v>
      </c>
      <c r="E107" s="11">
        <v>0</v>
      </c>
      <c r="F107" s="11">
        <v>0</v>
      </c>
      <c r="G107" s="11">
        <v>2</v>
      </c>
      <c r="H107" s="11">
        <v>2</v>
      </c>
      <c r="I107" s="11">
        <v>0</v>
      </c>
      <c r="J107" s="11">
        <v>0</v>
      </c>
      <c r="K107" s="22"/>
    </row>
    <row r="108" spans="1:11" ht="18.75" customHeight="1">
      <c r="A108" s="1"/>
      <c r="B108" s="10" t="s">
        <v>97</v>
      </c>
      <c r="C108" s="11">
        <v>2</v>
      </c>
      <c r="D108" s="11">
        <v>2</v>
      </c>
      <c r="E108" s="11">
        <v>0</v>
      </c>
      <c r="F108" s="11">
        <v>0</v>
      </c>
      <c r="G108" s="11">
        <v>2</v>
      </c>
      <c r="H108" s="11">
        <v>2</v>
      </c>
      <c r="I108" s="11">
        <v>0</v>
      </c>
      <c r="J108" s="11">
        <v>0</v>
      </c>
      <c r="K108" s="22"/>
    </row>
    <row r="109" spans="1:11" ht="21.75" customHeight="1">
      <c r="A109" s="1"/>
      <c r="B109" s="10" t="s">
        <v>98</v>
      </c>
      <c r="C109" s="11">
        <v>3</v>
      </c>
      <c r="D109" s="11">
        <v>3</v>
      </c>
      <c r="E109" s="11">
        <v>0</v>
      </c>
      <c r="F109" s="11">
        <v>0</v>
      </c>
      <c r="G109" s="11">
        <v>3</v>
      </c>
      <c r="H109" s="11">
        <v>3</v>
      </c>
      <c r="I109" s="11">
        <v>0</v>
      </c>
      <c r="J109" s="11">
        <v>0</v>
      </c>
      <c r="K109" s="22"/>
    </row>
    <row r="110" spans="1:11" ht="21" customHeight="1">
      <c r="A110" s="1"/>
      <c r="B110" s="10" t="s">
        <v>99</v>
      </c>
      <c r="C110" s="11">
        <v>2</v>
      </c>
      <c r="D110" s="11">
        <v>2</v>
      </c>
      <c r="E110" s="11">
        <v>0</v>
      </c>
      <c r="F110" s="11">
        <v>0</v>
      </c>
      <c r="G110" s="11">
        <v>2</v>
      </c>
      <c r="H110" s="11">
        <v>2</v>
      </c>
      <c r="I110" s="11">
        <v>0</v>
      </c>
      <c r="J110" s="11">
        <v>0</v>
      </c>
      <c r="K110" s="22"/>
    </row>
    <row r="111" spans="1:11" ht="64.5" customHeight="1">
      <c r="A111" s="1"/>
      <c r="B111" s="2" t="s">
        <v>100</v>
      </c>
      <c r="C111" s="8">
        <v>2</v>
      </c>
      <c r="D111" s="8">
        <v>2</v>
      </c>
      <c r="E111" s="8">
        <v>0</v>
      </c>
      <c r="F111" s="8">
        <v>0</v>
      </c>
      <c r="G111" s="8">
        <v>2</v>
      </c>
      <c r="H111" s="8">
        <v>2</v>
      </c>
      <c r="I111" s="8">
        <v>0</v>
      </c>
      <c r="J111" s="8">
        <v>0</v>
      </c>
      <c r="K111" s="22">
        <f>G111/C111</f>
        <v>1</v>
      </c>
    </row>
    <row r="112" spans="1:11" ht="54" customHeight="1">
      <c r="A112" s="1"/>
      <c r="B112" s="2" t="s">
        <v>101</v>
      </c>
      <c r="C112" s="8">
        <f>SUM(C113+C114)</f>
        <v>15</v>
      </c>
      <c r="D112" s="8">
        <f>SUM(D113+D114)</f>
        <v>15</v>
      </c>
      <c r="E112" s="8">
        <f>SUM(E113+E114)</f>
        <v>0</v>
      </c>
      <c r="F112" s="8">
        <v>0</v>
      </c>
      <c r="G112" s="8">
        <f>SUM(G113+G114)</f>
        <v>15</v>
      </c>
      <c r="H112" s="8">
        <f>SUM(H113+H114)</f>
        <v>15</v>
      </c>
      <c r="I112" s="8">
        <f>SUM(I113+I114)</f>
        <v>0</v>
      </c>
      <c r="J112" s="8">
        <v>0</v>
      </c>
      <c r="K112" s="22">
        <f>G112/C112</f>
        <v>1</v>
      </c>
    </row>
    <row r="113" spans="1:11" ht="18.75" customHeight="1">
      <c r="A113" s="1"/>
      <c r="B113" s="10" t="s">
        <v>90</v>
      </c>
      <c r="C113" s="11">
        <v>12</v>
      </c>
      <c r="D113" s="11">
        <v>12</v>
      </c>
      <c r="E113" s="11">
        <v>0</v>
      </c>
      <c r="F113" s="11">
        <v>0</v>
      </c>
      <c r="G113" s="11">
        <v>12</v>
      </c>
      <c r="H113" s="11">
        <v>12</v>
      </c>
      <c r="I113" s="11">
        <v>0</v>
      </c>
      <c r="J113" s="11">
        <v>0</v>
      </c>
      <c r="K113" s="22"/>
    </row>
    <row r="114" spans="1:11" ht="21" customHeight="1">
      <c r="A114" s="1"/>
      <c r="B114" s="10" t="s">
        <v>97</v>
      </c>
      <c r="C114" s="11">
        <v>3</v>
      </c>
      <c r="D114" s="11">
        <v>3</v>
      </c>
      <c r="E114" s="11">
        <v>0</v>
      </c>
      <c r="F114" s="11">
        <v>0</v>
      </c>
      <c r="G114" s="11">
        <v>3</v>
      </c>
      <c r="H114" s="11">
        <v>3</v>
      </c>
      <c r="I114" s="11">
        <v>0</v>
      </c>
      <c r="J114" s="11">
        <v>0</v>
      </c>
      <c r="K114" s="22"/>
    </row>
    <row r="115" spans="1:11" ht="61.5" customHeight="1">
      <c r="A115" s="1"/>
      <c r="B115" s="2" t="s">
        <v>102</v>
      </c>
      <c r="C115" s="8">
        <v>5</v>
      </c>
      <c r="D115" s="8">
        <v>5</v>
      </c>
      <c r="E115" s="8">
        <v>0</v>
      </c>
      <c r="F115" s="8">
        <v>0</v>
      </c>
      <c r="G115" s="8">
        <v>1.5</v>
      </c>
      <c r="H115" s="8">
        <v>1.5</v>
      </c>
      <c r="I115" s="8">
        <v>0</v>
      </c>
      <c r="J115" s="8">
        <v>0</v>
      </c>
      <c r="K115" s="22">
        <f>G115/C115</f>
        <v>0.3</v>
      </c>
    </row>
    <row r="116" spans="1:11" ht="63">
      <c r="A116" s="1"/>
      <c r="B116" s="2" t="s">
        <v>103</v>
      </c>
      <c r="C116" s="8">
        <f>SUM(C117+C118+C119)</f>
        <v>18</v>
      </c>
      <c r="D116" s="8">
        <f>SUM(D117+D118+D119)</f>
        <v>18</v>
      </c>
      <c r="E116" s="8">
        <f>SUM(E117+E118+E119)</f>
        <v>0</v>
      </c>
      <c r="F116" s="8">
        <v>0</v>
      </c>
      <c r="G116" s="8">
        <f>SUM(G117+G118+G119)</f>
        <v>18</v>
      </c>
      <c r="H116" s="8">
        <f>SUM(H117+H118+H119)</f>
        <v>18</v>
      </c>
      <c r="I116" s="8">
        <f>SUM(I117+I118+I119)</f>
        <v>0</v>
      </c>
      <c r="J116" s="8">
        <v>0</v>
      </c>
      <c r="K116" s="22">
        <f>G116/C116</f>
        <v>1</v>
      </c>
    </row>
    <row r="117" spans="1:11" ht="21" customHeight="1">
      <c r="A117" s="1"/>
      <c r="B117" s="10" t="s">
        <v>90</v>
      </c>
      <c r="C117" s="11">
        <v>12</v>
      </c>
      <c r="D117" s="11">
        <v>12</v>
      </c>
      <c r="E117" s="11">
        <v>0</v>
      </c>
      <c r="F117" s="11">
        <v>0</v>
      </c>
      <c r="G117" s="11">
        <v>12</v>
      </c>
      <c r="H117" s="11">
        <v>12</v>
      </c>
      <c r="I117" s="11">
        <v>0</v>
      </c>
      <c r="J117" s="11">
        <v>0</v>
      </c>
      <c r="K117" s="22"/>
    </row>
    <row r="118" spans="1:11" ht="19.5" customHeight="1">
      <c r="A118" s="1"/>
      <c r="B118" s="10" t="s">
        <v>92</v>
      </c>
      <c r="C118" s="11">
        <v>5</v>
      </c>
      <c r="D118" s="11">
        <v>5</v>
      </c>
      <c r="E118" s="11">
        <v>0</v>
      </c>
      <c r="F118" s="11">
        <v>0</v>
      </c>
      <c r="G118" s="11">
        <v>5</v>
      </c>
      <c r="H118" s="11">
        <v>5</v>
      </c>
      <c r="I118" s="11">
        <v>0</v>
      </c>
      <c r="J118" s="11">
        <v>0</v>
      </c>
      <c r="K118" s="22"/>
    </row>
    <row r="119" spans="1:11" ht="18.75" customHeight="1">
      <c r="A119" s="1"/>
      <c r="B119" s="10" t="s">
        <v>98</v>
      </c>
      <c r="C119" s="11">
        <v>1</v>
      </c>
      <c r="D119" s="11">
        <v>1</v>
      </c>
      <c r="E119" s="11">
        <v>0</v>
      </c>
      <c r="F119" s="11">
        <v>0</v>
      </c>
      <c r="G119" s="11">
        <v>1</v>
      </c>
      <c r="H119" s="11">
        <v>1</v>
      </c>
      <c r="I119" s="11">
        <v>0</v>
      </c>
      <c r="J119" s="11">
        <v>0</v>
      </c>
      <c r="K119" s="22"/>
    </row>
    <row r="120" spans="1:11" ht="22.5" customHeight="1">
      <c r="A120" s="7">
        <v>12</v>
      </c>
      <c r="B120" s="46" t="s">
        <v>104</v>
      </c>
      <c r="C120" s="45">
        <f>SUM(C121+C132)</f>
        <v>30</v>
      </c>
      <c r="D120" s="45">
        <f aca="true" t="shared" si="18" ref="D120:J120">SUM(D121+D132)</f>
        <v>30</v>
      </c>
      <c r="E120" s="45">
        <f t="shared" si="18"/>
        <v>0</v>
      </c>
      <c r="F120" s="45">
        <f t="shared" si="18"/>
        <v>0</v>
      </c>
      <c r="G120" s="45">
        <f t="shared" si="18"/>
        <v>26.5</v>
      </c>
      <c r="H120" s="45">
        <f t="shared" si="18"/>
        <v>26.5</v>
      </c>
      <c r="I120" s="45">
        <f t="shared" si="18"/>
        <v>0</v>
      </c>
      <c r="J120" s="45">
        <f t="shared" si="18"/>
        <v>0</v>
      </c>
      <c r="K120" s="21">
        <f>G120/C120</f>
        <v>0.8833333333333333</v>
      </c>
    </row>
    <row r="121" spans="1:11" ht="51.75" customHeight="1">
      <c r="A121" s="1"/>
      <c r="B121" s="2" t="s">
        <v>105</v>
      </c>
      <c r="C121" s="8">
        <f>SUM(C122+C123+C124+C125+C126+C127+C128+C129+C130+C131)</f>
        <v>25</v>
      </c>
      <c r="D121" s="8">
        <f>SUM(D122+D123+D124+D125+D126+D127+D128+D129+D130+D131)</f>
        <v>25</v>
      </c>
      <c r="E121" s="8">
        <f>SUM(E122+E123+E124+E125+E126+E127+E128+E129+E130+E131)</f>
        <v>0</v>
      </c>
      <c r="F121" s="8">
        <v>0</v>
      </c>
      <c r="G121" s="8">
        <f>SUM(G122+G123+G124+G125+G126+G127+G128+G129+G130+G131)</f>
        <v>25</v>
      </c>
      <c r="H121" s="8">
        <f>SUM(H122+H123+H124+H125+H126+H127+H128+H129+H130+H131)</f>
        <v>25</v>
      </c>
      <c r="I121" s="8">
        <f>SUM(I122+I123+I124+I125+I126+I127+I128+I129+I130+I131)</f>
        <v>0</v>
      </c>
      <c r="J121" s="8">
        <v>0</v>
      </c>
      <c r="K121" s="22">
        <f>G121/C121</f>
        <v>1</v>
      </c>
    </row>
    <row r="122" spans="1:11" ht="21.75" customHeight="1">
      <c r="A122" s="1"/>
      <c r="B122" s="10" t="s">
        <v>91</v>
      </c>
      <c r="C122" s="11">
        <v>9</v>
      </c>
      <c r="D122" s="11">
        <v>9</v>
      </c>
      <c r="E122" s="11">
        <v>0</v>
      </c>
      <c r="F122" s="11">
        <v>0</v>
      </c>
      <c r="G122" s="11">
        <v>9</v>
      </c>
      <c r="H122" s="11">
        <v>9</v>
      </c>
      <c r="I122" s="11">
        <v>0</v>
      </c>
      <c r="J122" s="11">
        <v>0</v>
      </c>
      <c r="K122" s="22"/>
    </row>
    <row r="123" spans="1:11" ht="21" customHeight="1">
      <c r="A123" s="1"/>
      <c r="B123" s="10" t="s">
        <v>92</v>
      </c>
      <c r="C123" s="11">
        <v>1</v>
      </c>
      <c r="D123" s="11">
        <v>1</v>
      </c>
      <c r="E123" s="11">
        <v>0</v>
      </c>
      <c r="F123" s="11">
        <v>0</v>
      </c>
      <c r="G123" s="11">
        <v>1</v>
      </c>
      <c r="H123" s="11">
        <v>1</v>
      </c>
      <c r="I123" s="11">
        <v>0</v>
      </c>
      <c r="J123" s="11">
        <v>0</v>
      </c>
      <c r="K123" s="22"/>
    </row>
    <row r="124" spans="1:11" ht="19.5" customHeight="1">
      <c r="A124" s="1"/>
      <c r="B124" s="10" t="s">
        <v>93</v>
      </c>
      <c r="C124" s="11">
        <v>1</v>
      </c>
      <c r="D124" s="11">
        <v>1</v>
      </c>
      <c r="E124" s="11">
        <v>0</v>
      </c>
      <c r="F124" s="11">
        <v>0</v>
      </c>
      <c r="G124" s="11">
        <v>1</v>
      </c>
      <c r="H124" s="11">
        <v>1</v>
      </c>
      <c r="I124" s="11">
        <v>0</v>
      </c>
      <c r="J124" s="11">
        <v>0</v>
      </c>
      <c r="K124" s="22"/>
    </row>
    <row r="125" spans="1:11" ht="18.75" customHeight="1">
      <c r="A125" s="1"/>
      <c r="B125" s="10" t="s">
        <v>94</v>
      </c>
      <c r="C125" s="11">
        <v>2</v>
      </c>
      <c r="D125" s="11">
        <v>2</v>
      </c>
      <c r="E125" s="11">
        <v>0</v>
      </c>
      <c r="F125" s="11">
        <v>0</v>
      </c>
      <c r="G125" s="11">
        <v>2</v>
      </c>
      <c r="H125" s="11">
        <v>2</v>
      </c>
      <c r="I125" s="11">
        <v>0</v>
      </c>
      <c r="J125" s="11">
        <v>0</v>
      </c>
      <c r="K125" s="22"/>
    </row>
    <row r="126" spans="1:11" ht="19.5" customHeight="1">
      <c r="A126" s="1"/>
      <c r="B126" s="10" t="s">
        <v>95</v>
      </c>
      <c r="C126" s="11">
        <v>2</v>
      </c>
      <c r="D126" s="11">
        <v>2</v>
      </c>
      <c r="E126" s="11">
        <v>0</v>
      </c>
      <c r="F126" s="11">
        <v>0</v>
      </c>
      <c r="G126" s="11">
        <v>2</v>
      </c>
      <c r="H126" s="11">
        <v>2</v>
      </c>
      <c r="I126" s="11">
        <v>0</v>
      </c>
      <c r="J126" s="11">
        <v>0</v>
      </c>
      <c r="K126" s="22"/>
    </row>
    <row r="127" spans="1:11" ht="19.5" customHeight="1">
      <c r="A127" s="1"/>
      <c r="B127" s="10" t="s">
        <v>96</v>
      </c>
      <c r="C127" s="11">
        <v>1</v>
      </c>
      <c r="D127" s="11">
        <v>1</v>
      </c>
      <c r="E127" s="11">
        <v>0</v>
      </c>
      <c r="F127" s="11">
        <v>0</v>
      </c>
      <c r="G127" s="11">
        <v>1</v>
      </c>
      <c r="H127" s="11">
        <v>1</v>
      </c>
      <c r="I127" s="11">
        <v>0</v>
      </c>
      <c r="J127" s="11">
        <v>0</v>
      </c>
      <c r="K127" s="22"/>
    </row>
    <row r="128" spans="1:11" ht="19.5" customHeight="1">
      <c r="A128" s="1"/>
      <c r="B128" s="10" t="s">
        <v>97</v>
      </c>
      <c r="C128" s="11">
        <v>1</v>
      </c>
      <c r="D128" s="11">
        <v>1</v>
      </c>
      <c r="E128" s="11">
        <v>0</v>
      </c>
      <c r="F128" s="11">
        <v>0</v>
      </c>
      <c r="G128" s="11">
        <v>1</v>
      </c>
      <c r="H128" s="11">
        <v>1</v>
      </c>
      <c r="I128" s="11">
        <v>0</v>
      </c>
      <c r="J128" s="11">
        <v>0</v>
      </c>
      <c r="K128" s="22"/>
    </row>
    <row r="129" spans="1:11" ht="21" customHeight="1">
      <c r="A129" s="1"/>
      <c r="B129" s="10" t="s">
        <v>98</v>
      </c>
      <c r="C129" s="11">
        <v>2</v>
      </c>
      <c r="D129" s="11">
        <v>2</v>
      </c>
      <c r="E129" s="11">
        <v>0</v>
      </c>
      <c r="F129" s="11">
        <v>0</v>
      </c>
      <c r="G129" s="11">
        <v>2</v>
      </c>
      <c r="H129" s="11">
        <v>2</v>
      </c>
      <c r="I129" s="11">
        <v>0</v>
      </c>
      <c r="J129" s="11">
        <v>0</v>
      </c>
      <c r="K129" s="22"/>
    </row>
    <row r="130" spans="1:11" ht="19.5" customHeight="1">
      <c r="A130" s="1"/>
      <c r="B130" s="10" t="s">
        <v>99</v>
      </c>
      <c r="C130" s="11">
        <v>1</v>
      </c>
      <c r="D130" s="11">
        <v>1</v>
      </c>
      <c r="E130" s="11">
        <v>0</v>
      </c>
      <c r="F130" s="11">
        <v>0</v>
      </c>
      <c r="G130" s="11">
        <v>1</v>
      </c>
      <c r="H130" s="11">
        <v>1</v>
      </c>
      <c r="I130" s="11">
        <v>0</v>
      </c>
      <c r="J130" s="11">
        <v>0</v>
      </c>
      <c r="K130" s="22"/>
    </row>
    <row r="131" spans="1:11" ht="22.5" customHeight="1">
      <c r="A131" s="1"/>
      <c r="B131" s="10" t="s">
        <v>90</v>
      </c>
      <c r="C131" s="11">
        <v>5</v>
      </c>
      <c r="D131" s="11">
        <v>5</v>
      </c>
      <c r="E131" s="11">
        <v>0</v>
      </c>
      <c r="F131" s="11">
        <v>0</v>
      </c>
      <c r="G131" s="11">
        <v>5</v>
      </c>
      <c r="H131" s="11">
        <v>5</v>
      </c>
      <c r="I131" s="11">
        <v>0</v>
      </c>
      <c r="J131" s="11">
        <v>0</v>
      </c>
      <c r="K131" s="22"/>
    </row>
    <row r="132" spans="1:11" ht="65.25" customHeight="1">
      <c r="A132" s="1"/>
      <c r="B132" s="2" t="s">
        <v>102</v>
      </c>
      <c r="C132" s="8">
        <v>5</v>
      </c>
      <c r="D132" s="8">
        <v>5</v>
      </c>
      <c r="E132" s="8">
        <v>0</v>
      </c>
      <c r="F132" s="8">
        <v>0</v>
      </c>
      <c r="G132" s="8">
        <v>1.5</v>
      </c>
      <c r="H132" s="8">
        <v>1.5</v>
      </c>
      <c r="I132" s="8">
        <v>0</v>
      </c>
      <c r="J132" s="8">
        <v>0</v>
      </c>
      <c r="K132" s="22">
        <f>G132/C132</f>
        <v>0.3</v>
      </c>
    </row>
    <row r="133" spans="1:11" ht="15.75">
      <c r="A133" s="7">
        <v>13</v>
      </c>
      <c r="B133" s="13" t="s">
        <v>106</v>
      </c>
      <c r="C133" s="18">
        <f aca="true" t="shared" si="19" ref="C133:J133">SUM(C134+C143+C144+C147)</f>
        <v>1240</v>
      </c>
      <c r="D133" s="18">
        <f t="shared" si="19"/>
        <v>1240</v>
      </c>
      <c r="E133" s="18">
        <f t="shared" si="19"/>
        <v>0</v>
      </c>
      <c r="F133" s="18">
        <f t="shared" si="19"/>
        <v>0</v>
      </c>
      <c r="G133" s="18">
        <f t="shared" si="19"/>
        <v>925.3</v>
      </c>
      <c r="H133" s="18">
        <f t="shared" si="19"/>
        <v>925.3</v>
      </c>
      <c r="I133" s="18">
        <f t="shared" si="19"/>
        <v>0</v>
      </c>
      <c r="J133" s="18">
        <f t="shared" si="19"/>
        <v>0</v>
      </c>
      <c r="K133" s="21">
        <f>G133/C133</f>
        <v>0.7462096774193548</v>
      </c>
    </row>
    <row r="134" spans="1:11" ht="240" customHeight="1">
      <c r="A134" s="1"/>
      <c r="B134" s="4" t="s">
        <v>107</v>
      </c>
      <c r="C134" s="8">
        <f>SUM(C135+C136+C137+C138+C139+C140+C141+C142)</f>
        <v>667</v>
      </c>
      <c r="D134" s="8">
        <f aca="true" t="shared" si="20" ref="D134:J134">SUM(D135+D136+D137+D138+D139+D140+D141+D142)</f>
        <v>667</v>
      </c>
      <c r="E134" s="8">
        <f t="shared" si="20"/>
        <v>0</v>
      </c>
      <c r="F134" s="8">
        <f t="shared" si="20"/>
        <v>0</v>
      </c>
      <c r="G134" s="8">
        <f t="shared" si="20"/>
        <v>452.20000000000005</v>
      </c>
      <c r="H134" s="8">
        <f t="shared" si="20"/>
        <v>452.20000000000005</v>
      </c>
      <c r="I134" s="8">
        <f t="shared" si="20"/>
        <v>0</v>
      </c>
      <c r="J134" s="8">
        <f t="shared" si="20"/>
        <v>0</v>
      </c>
      <c r="K134" s="22">
        <f>G134/C134</f>
        <v>0.6779610194902549</v>
      </c>
    </row>
    <row r="135" spans="1:11" s="15" customFormat="1" ht="21" customHeight="1">
      <c r="A135" s="10"/>
      <c r="B135" s="10" t="s">
        <v>108</v>
      </c>
      <c r="C135" s="11">
        <v>258</v>
      </c>
      <c r="D135" s="11">
        <v>258</v>
      </c>
      <c r="E135" s="11">
        <v>0</v>
      </c>
      <c r="F135" s="11">
        <v>0</v>
      </c>
      <c r="G135" s="11">
        <v>251</v>
      </c>
      <c r="H135" s="11">
        <v>251</v>
      </c>
      <c r="I135" s="11">
        <v>0</v>
      </c>
      <c r="J135" s="11">
        <v>0</v>
      </c>
      <c r="K135" s="22">
        <f>G135/C135</f>
        <v>0.9728682170542635</v>
      </c>
    </row>
    <row r="136" spans="1:11" s="15" customFormat="1" ht="38.25" customHeight="1">
      <c r="A136" s="10"/>
      <c r="B136" s="12" t="s">
        <v>109</v>
      </c>
      <c r="C136" s="11">
        <v>6</v>
      </c>
      <c r="D136" s="11">
        <v>6</v>
      </c>
      <c r="E136" s="11">
        <v>0</v>
      </c>
      <c r="F136" s="11">
        <v>0</v>
      </c>
      <c r="G136" s="37">
        <v>2.8</v>
      </c>
      <c r="H136" s="11">
        <v>2.8</v>
      </c>
      <c r="I136" s="11">
        <v>0</v>
      </c>
      <c r="J136" s="11">
        <v>0</v>
      </c>
      <c r="K136" s="22">
        <f>G136/C136</f>
        <v>0.4666666666666666</v>
      </c>
    </row>
    <row r="137" spans="1:11" s="15" customFormat="1" ht="38.25" customHeight="1">
      <c r="A137" s="10"/>
      <c r="B137" s="12" t="s">
        <v>134</v>
      </c>
      <c r="C137" s="11">
        <v>92</v>
      </c>
      <c r="D137" s="11">
        <v>92</v>
      </c>
      <c r="E137" s="11">
        <v>0</v>
      </c>
      <c r="F137" s="11">
        <v>0</v>
      </c>
      <c r="G137" s="37">
        <v>91.9</v>
      </c>
      <c r="H137" s="11">
        <v>91.9</v>
      </c>
      <c r="I137" s="11">
        <v>0</v>
      </c>
      <c r="J137" s="11">
        <v>0</v>
      </c>
      <c r="K137" s="22"/>
    </row>
    <row r="138" spans="1:11" s="15" customFormat="1" ht="52.5" customHeight="1">
      <c r="A138" s="10"/>
      <c r="B138" s="12" t="s">
        <v>110</v>
      </c>
      <c r="C138" s="11">
        <v>9</v>
      </c>
      <c r="D138" s="11">
        <v>9</v>
      </c>
      <c r="E138" s="11">
        <v>0</v>
      </c>
      <c r="F138" s="11">
        <v>0</v>
      </c>
      <c r="G138" s="37">
        <v>6.6</v>
      </c>
      <c r="H138" s="11">
        <v>6.6</v>
      </c>
      <c r="I138" s="11">
        <v>0</v>
      </c>
      <c r="J138" s="11">
        <v>0</v>
      </c>
      <c r="K138" s="22">
        <f aca="true" t="shared" si="21" ref="K138:K147">G138/C138</f>
        <v>0.7333333333333333</v>
      </c>
    </row>
    <row r="139" spans="1:11" s="15" customFormat="1" ht="52.5" customHeight="1">
      <c r="A139" s="10"/>
      <c r="B139" s="12" t="s">
        <v>111</v>
      </c>
      <c r="C139" s="11">
        <v>22</v>
      </c>
      <c r="D139" s="11">
        <v>22</v>
      </c>
      <c r="E139" s="11">
        <v>0</v>
      </c>
      <c r="F139" s="11">
        <v>0</v>
      </c>
      <c r="G139" s="37">
        <v>21.9</v>
      </c>
      <c r="H139" s="11">
        <v>21.9</v>
      </c>
      <c r="I139" s="11">
        <v>0</v>
      </c>
      <c r="J139" s="11">
        <v>0</v>
      </c>
      <c r="K139" s="22">
        <f t="shared" si="21"/>
        <v>0.9954545454545454</v>
      </c>
    </row>
    <row r="140" spans="1:11" s="15" customFormat="1" ht="34.5" customHeight="1">
      <c r="A140" s="10"/>
      <c r="B140" s="12" t="s">
        <v>112</v>
      </c>
      <c r="C140" s="11">
        <v>100</v>
      </c>
      <c r="D140" s="11">
        <v>100</v>
      </c>
      <c r="E140" s="11">
        <v>0</v>
      </c>
      <c r="F140" s="11">
        <v>0</v>
      </c>
      <c r="G140" s="37">
        <v>0</v>
      </c>
      <c r="H140" s="11">
        <v>0</v>
      </c>
      <c r="I140" s="11">
        <v>0</v>
      </c>
      <c r="J140" s="11">
        <v>0</v>
      </c>
      <c r="K140" s="22">
        <f t="shared" si="21"/>
        <v>0</v>
      </c>
    </row>
    <row r="141" spans="1:11" s="15" customFormat="1" ht="34.5" customHeight="1">
      <c r="A141" s="10"/>
      <c r="B141" s="12" t="s">
        <v>113</v>
      </c>
      <c r="C141" s="11">
        <v>100</v>
      </c>
      <c r="D141" s="11">
        <v>100</v>
      </c>
      <c r="E141" s="11">
        <v>0</v>
      </c>
      <c r="F141" s="11">
        <v>0</v>
      </c>
      <c r="G141" s="37">
        <v>0</v>
      </c>
      <c r="H141" s="11">
        <v>0</v>
      </c>
      <c r="I141" s="11">
        <v>0</v>
      </c>
      <c r="J141" s="11">
        <v>0</v>
      </c>
      <c r="K141" s="22">
        <f t="shared" si="21"/>
        <v>0</v>
      </c>
    </row>
    <row r="142" spans="1:11" s="15" customFormat="1" ht="34.5" customHeight="1">
      <c r="A142" s="10"/>
      <c r="B142" s="12" t="s">
        <v>114</v>
      </c>
      <c r="C142" s="11">
        <v>80</v>
      </c>
      <c r="D142" s="11">
        <v>80</v>
      </c>
      <c r="E142" s="11">
        <v>0</v>
      </c>
      <c r="F142" s="11">
        <v>0</v>
      </c>
      <c r="G142" s="37">
        <v>78</v>
      </c>
      <c r="H142" s="37">
        <v>78</v>
      </c>
      <c r="I142" s="11">
        <v>0</v>
      </c>
      <c r="J142" s="11">
        <v>0</v>
      </c>
      <c r="K142" s="22">
        <f t="shared" si="21"/>
        <v>0.975</v>
      </c>
    </row>
    <row r="143" spans="1:11" ht="94.5">
      <c r="A143" s="1"/>
      <c r="B143" s="4" t="s">
        <v>115</v>
      </c>
      <c r="C143" s="8">
        <v>5</v>
      </c>
      <c r="D143" s="8">
        <v>5</v>
      </c>
      <c r="E143" s="8">
        <v>0</v>
      </c>
      <c r="F143" s="8">
        <v>0</v>
      </c>
      <c r="G143" s="39">
        <v>0</v>
      </c>
      <c r="H143" s="8">
        <v>0</v>
      </c>
      <c r="I143" s="8">
        <v>0</v>
      </c>
      <c r="J143" s="8">
        <v>0</v>
      </c>
      <c r="K143" s="22">
        <f t="shared" si="21"/>
        <v>0</v>
      </c>
    </row>
    <row r="144" spans="1:11" ht="48" customHeight="1">
      <c r="A144" s="1"/>
      <c r="B144" s="4" t="s">
        <v>116</v>
      </c>
      <c r="C144" s="8">
        <f>SUM(C145+C146)</f>
        <v>328</v>
      </c>
      <c r="D144" s="8">
        <f>SUM(D145+D146)</f>
        <v>328</v>
      </c>
      <c r="E144" s="8">
        <f aca="true" t="shared" si="22" ref="E144:J144">SUM(E145+E146)</f>
        <v>0</v>
      </c>
      <c r="F144" s="8">
        <f t="shared" si="22"/>
        <v>0</v>
      </c>
      <c r="G144" s="39">
        <f t="shared" si="22"/>
        <v>284.09999999999997</v>
      </c>
      <c r="H144" s="8">
        <f t="shared" si="22"/>
        <v>284.09999999999997</v>
      </c>
      <c r="I144" s="8">
        <f t="shared" si="22"/>
        <v>0</v>
      </c>
      <c r="J144" s="8">
        <f t="shared" si="22"/>
        <v>0</v>
      </c>
      <c r="K144" s="22">
        <f t="shared" si="21"/>
        <v>0.8661585365853658</v>
      </c>
    </row>
    <row r="145" spans="1:11" ht="78" customHeight="1">
      <c r="A145" s="1"/>
      <c r="B145" s="29" t="s">
        <v>158</v>
      </c>
      <c r="C145" s="11">
        <v>28</v>
      </c>
      <c r="D145" s="11">
        <v>28</v>
      </c>
      <c r="E145" s="11">
        <v>0</v>
      </c>
      <c r="F145" s="11">
        <v>0</v>
      </c>
      <c r="G145" s="37">
        <v>27.9</v>
      </c>
      <c r="H145" s="11">
        <v>27.9</v>
      </c>
      <c r="I145" s="11">
        <v>0</v>
      </c>
      <c r="J145" s="11">
        <v>0</v>
      </c>
      <c r="K145" s="30">
        <f t="shared" si="21"/>
        <v>0.9964285714285713</v>
      </c>
    </row>
    <row r="146" spans="1:11" ht="61.5" customHeight="1">
      <c r="A146" s="1"/>
      <c r="B146" s="29" t="s">
        <v>135</v>
      </c>
      <c r="C146" s="11">
        <v>300</v>
      </c>
      <c r="D146" s="11">
        <v>300</v>
      </c>
      <c r="E146" s="11">
        <v>0</v>
      </c>
      <c r="F146" s="11">
        <v>0</v>
      </c>
      <c r="G146" s="11">
        <v>256.2</v>
      </c>
      <c r="H146" s="11">
        <v>256.2</v>
      </c>
      <c r="I146" s="11">
        <v>0</v>
      </c>
      <c r="J146" s="11">
        <v>0</v>
      </c>
      <c r="K146" s="30">
        <f t="shared" si="21"/>
        <v>0.854</v>
      </c>
    </row>
    <row r="147" spans="1:11" ht="111" customHeight="1">
      <c r="A147" s="1"/>
      <c r="B147" s="4" t="s">
        <v>117</v>
      </c>
      <c r="C147" s="8">
        <f>SUM(C148+C149+C150+C151+C152)</f>
        <v>240</v>
      </c>
      <c r="D147" s="8">
        <f aca="true" t="shared" si="23" ref="D147:J147">SUM(D148+D149+D150+D151+D152)</f>
        <v>240</v>
      </c>
      <c r="E147" s="8">
        <f t="shared" si="23"/>
        <v>0</v>
      </c>
      <c r="F147" s="8">
        <f t="shared" si="23"/>
        <v>0</v>
      </c>
      <c r="G147" s="8">
        <f t="shared" si="23"/>
        <v>189</v>
      </c>
      <c r="H147" s="8">
        <f t="shared" si="23"/>
        <v>189</v>
      </c>
      <c r="I147" s="8">
        <f t="shared" si="23"/>
        <v>0</v>
      </c>
      <c r="J147" s="8">
        <f t="shared" si="23"/>
        <v>0</v>
      </c>
      <c r="K147" s="30">
        <f t="shared" si="21"/>
        <v>0.7875</v>
      </c>
    </row>
    <row r="148" spans="1:11" ht="31.5">
      <c r="A148" s="1"/>
      <c r="B148" s="12" t="s">
        <v>118</v>
      </c>
      <c r="C148" s="11">
        <v>40</v>
      </c>
      <c r="D148" s="8">
        <v>40</v>
      </c>
      <c r="E148" s="8">
        <v>0</v>
      </c>
      <c r="F148" s="11">
        <v>0</v>
      </c>
      <c r="G148" s="8">
        <v>32</v>
      </c>
      <c r="H148" s="8">
        <v>32</v>
      </c>
      <c r="I148" s="8">
        <v>0</v>
      </c>
      <c r="J148" s="8">
        <v>0</v>
      </c>
      <c r="K148" s="22">
        <f aca="true" t="shared" si="24" ref="K148:K153">G148/C148</f>
        <v>0.8</v>
      </c>
    </row>
    <row r="149" spans="1:11" ht="36" customHeight="1">
      <c r="A149" s="1"/>
      <c r="B149" s="12" t="s">
        <v>119</v>
      </c>
      <c r="C149" s="11">
        <v>40</v>
      </c>
      <c r="D149" s="8">
        <v>40</v>
      </c>
      <c r="E149" s="8">
        <v>0</v>
      </c>
      <c r="F149" s="11">
        <v>0</v>
      </c>
      <c r="G149" s="8">
        <v>32</v>
      </c>
      <c r="H149" s="8">
        <v>32</v>
      </c>
      <c r="I149" s="8">
        <v>0</v>
      </c>
      <c r="J149" s="8">
        <v>0</v>
      </c>
      <c r="K149" s="22">
        <f t="shared" si="24"/>
        <v>0.8</v>
      </c>
    </row>
    <row r="150" spans="1:11" ht="35.25" customHeight="1">
      <c r="A150" s="1"/>
      <c r="B150" s="12" t="s">
        <v>120</v>
      </c>
      <c r="C150" s="11">
        <v>40</v>
      </c>
      <c r="D150" s="8">
        <v>40</v>
      </c>
      <c r="E150" s="8">
        <v>0</v>
      </c>
      <c r="F150" s="11">
        <v>0</v>
      </c>
      <c r="G150" s="8">
        <v>31</v>
      </c>
      <c r="H150" s="8">
        <v>31</v>
      </c>
      <c r="I150" s="8">
        <v>0</v>
      </c>
      <c r="J150" s="8">
        <v>0</v>
      </c>
      <c r="K150" s="22">
        <f t="shared" si="24"/>
        <v>0.775</v>
      </c>
    </row>
    <row r="151" spans="1:11" ht="15.75">
      <c r="A151" s="1"/>
      <c r="B151" s="10" t="s">
        <v>121</v>
      </c>
      <c r="C151" s="11">
        <v>80</v>
      </c>
      <c r="D151" s="8">
        <v>80</v>
      </c>
      <c r="E151" s="8">
        <v>0</v>
      </c>
      <c r="F151" s="11">
        <v>0</v>
      </c>
      <c r="G151" s="8">
        <v>63</v>
      </c>
      <c r="H151" s="8">
        <v>63</v>
      </c>
      <c r="I151" s="8">
        <v>0</v>
      </c>
      <c r="J151" s="8">
        <v>0</v>
      </c>
      <c r="K151" s="22">
        <f t="shared" si="24"/>
        <v>0.7875</v>
      </c>
    </row>
    <row r="152" spans="1:11" ht="31.5">
      <c r="A152" s="1"/>
      <c r="B152" s="12" t="s">
        <v>122</v>
      </c>
      <c r="C152" s="11">
        <v>40</v>
      </c>
      <c r="D152" s="8">
        <v>40</v>
      </c>
      <c r="E152" s="8">
        <v>0</v>
      </c>
      <c r="F152" s="11">
        <v>0</v>
      </c>
      <c r="G152" s="8">
        <v>31</v>
      </c>
      <c r="H152" s="8">
        <v>31</v>
      </c>
      <c r="I152" s="8">
        <v>0</v>
      </c>
      <c r="J152" s="8">
        <v>0</v>
      </c>
      <c r="K152" s="22">
        <f t="shared" si="24"/>
        <v>0.775</v>
      </c>
    </row>
    <row r="153" spans="1:11" ht="27.75" customHeight="1">
      <c r="A153" s="1"/>
      <c r="B153" s="5" t="s">
        <v>123</v>
      </c>
      <c r="C153" s="18">
        <f aca="true" t="shared" si="25" ref="C153:J153">C16+C27+C41+C64+C67+C70+C73+C78+C86+C97+C99+C120+C133</f>
        <v>48254.1</v>
      </c>
      <c r="D153" s="18">
        <f t="shared" si="25"/>
        <v>35053</v>
      </c>
      <c r="E153" s="18">
        <f t="shared" si="25"/>
        <v>13201.1</v>
      </c>
      <c r="F153" s="18">
        <f t="shared" si="25"/>
        <v>0</v>
      </c>
      <c r="G153" s="18">
        <f t="shared" si="25"/>
        <v>29180.800000000003</v>
      </c>
      <c r="H153" s="18">
        <f t="shared" si="25"/>
        <v>28950.700000000004</v>
      </c>
      <c r="I153" s="18">
        <f t="shared" si="25"/>
        <v>230.1</v>
      </c>
      <c r="J153" s="18">
        <f t="shared" si="25"/>
        <v>0</v>
      </c>
      <c r="K153" s="21">
        <f t="shared" si="24"/>
        <v>0.6047320331329359</v>
      </c>
    </row>
    <row r="154" spans="1:10" ht="15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</row>
    <row r="155" spans="1:10" ht="15.75">
      <c r="A155" s="17"/>
      <c r="B155" s="17"/>
      <c r="C155" s="20"/>
      <c r="D155" s="20"/>
      <c r="E155" s="20"/>
      <c r="F155" s="20"/>
      <c r="G155" s="20"/>
      <c r="H155" s="17"/>
      <c r="I155" s="17"/>
      <c r="J155" s="17"/>
    </row>
    <row r="156" spans="2:8" ht="15.75">
      <c r="B156" s="17"/>
      <c r="C156" s="17"/>
      <c r="D156" s="17"/>
      <c r="E156" s="17"/>
      <c r="F156" s="17"/>
      <c r="G156" s="17"/>
      <c r="H156" s="17"/>
    </row>
    <row r="157" spans="2:8" ht="15.75">
      <c r="B157" s="17"/>
      <c r="C157" s="17"/>
      <c r="D157" s="17"/>
      <c r="E157" s="17"/>
      <c r="F157" s="17"/>
      <c r="G157" s="17"/>
      <c r="H157" s="17"/>
    </row>
    <row r="158" spans="2:8" ht="15.75">
      <c r="B158" s="17"/>
      <c r="C158" s="17"/>
      <c r="D158" s="17"/>
      <c r="E158" s="17"/>
      <c r="F158" s="17"/>
      <c r="G158" s="17"/>
      <c r="H158" s="17"/>
    </row>
  </sheetData>
  <sheetProtection/>
  <mergeCells count="17">
    <mergeCell ref="B2:J2"/>
    <mergeCell ref="D10:F10"/>
    <mergeCell ref="C10:C15"/>
    <mergeCell ref="E11:E15"/>
    <mergeCell ref="D11:D15"/>
    <mergeCell ref="G9:J9"/>
    <mergeCell ref="B6:K6"/>
    <mergeCell ref="A9:A15"/>
    <mergeCell ref="B9:B15"/>
    <mergeCell ref="J11:J15"/>
    <mergeCell ref="C9:F9"/>
    <mergeCell ref="F11:F15"/>
    <mergeCell ref="K9:K15"/>
    <mergeCell ref="G10:G15"/>
    <mergeCell ref="H10:J10"/>
    <mergeCell ref="I11:I15"/>
    <mergeCell ref="H11:H15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8"/>
  <sheetViews>
    <sheetView zoomScalePageLayoutView="0" workbookViewId="0" topLeftCell="A1">
      <selection activeCell="A1" sqref="A1:N22"/>
    </sheetView>
  </sheetViews>
  <sheetFormatPr defaultColWidth="9.00390625" defaultRowHeight="12.75"/>
  <cols>
    <col min="1" max="1" width="7.75390625" style="0" customWidth="1"/>
    <col min="2" max="2" width="22.125" style="0" customWidth="1"/>
    <col min="3" max="3" width="10.125" style="0" customWidth="1"/>
    <col min="6" max="6" width="9.875" style="0" customWidth="1"/>
  </cols>
  <sheetData>
    <row r="2" spans="1:14" ht="15.75">
      <c r="A2" s="69" t="s">
        <v>150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5.75">
      <c r="A3" s="69" t="s">
        <v>151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5" spans="1:14" ht="15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73" t="s">
        <v>149</v>
      </c>
      <c r="N5" s="73"/>
    </row>
    <row r="6" spans="1:14" ht="21" customHeight="1">
      <c r="A6" s="74" t="s">
        <v>0</v>
      </c>
      <c r="B6" s="74" t="s">
        <v>136</v>
      </c>
      <c r="C6" s="76" t="s">
        <v>137</v>
      </c>
      <c r="D6" s="77"/>
      <c r="E6" s="78"/>
      <c r="F6" s="76" t="s">
        <v>140</v>
      </c>
      <c r="G6" s="77"/>
      <c r="H6" s="78"/>
      <c r="I6" s="76" t="s">
        <v>141</v>
      </c>
      <c r="J6" s="77"/>
      <c r="K6" s="78"/>
      <c r="L6" s="79" t="s">
        <v>142</v>
      </c>
      <c r="M6" s="80"/>
      <c r="N6" s="81"/>
    </row>
    <row r="7" spans="1:14" ht="47.25">
      <c r="A7" s="75"/>
      <c r="B7" s="75"/>
      <c r="C7" s="32" t="s">
        <v>138</v>
      </c>
      <c r="D7" s="32" t="s">
        <v>139</v>
      </c>
      <c r="E7" s="33" t="s">
        <v>131</v>
      </c>
      <c r="F7" s="32" t="s">
        <v>138</v>
      </c>
      <c r="G7" s="32" t="s">
        <v>139</v>
      </c>
      <c r="H7" s="33" t="s">
        <v>131</v>
      </c>
      <c r="I7" s="32" t="s">
        <v>138</v>
      </c>
      <c r="J7" s="32" t="s">
        <v>139</v>
      </c>
      <c r="K7" s="33" t="s">
        <v>131</v>
      </c>
      <c r="L7" s="32" t="s">
        <v>138</v>
      </c>
      <c r="M7" s="32" t="s">
        <v>139</v>
      </c>
      <c r="N7" s="33" t="s">
        <v>131</v>
      </c>
    </row>
    <row r="8" spans="1:14" ht="15.75">
      <c r="A8" s="31">
        <v>1</v>
      </c>
      <c r="B8" s="70" t="s">
        <v>143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2"/>
    </row>
    <row r="9" spans="1:14" ht="142.5">
      <c r="A9" s="36" t="s">
        <v>147</v>
      </c>
      <c r="B9" s="34" t="s">
        <v>144</v>
      </c>
      <c r="C9" s="35">
        <v>1000</v>
      </c>
      <c r="D9" s="35">
        <v>1000</v>
      </c>
      <c r="E9" s="35">
        <v>100</v>
      </c>
      <c r="F9" s="35">
        <v>1000</v>
      </c>
      <c r="G9" s="35">
        <v>1000</v>
      </c>
      <c r="H9" s="35">
        <v>100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</row>
    <row r="10" spans="1:14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.75">
      <c r="A11" s="31">
        <v>2</v>
      </c>
      <c r="B11" s="1" t="s">
        <v>145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47.25">
      <c r="A12" s="36" t="s">
        <v>146</v>
      </c>
      <c r="B12" s="34" t="s">
        <v>148</v>
      </c>
      <c r="C12" s="35">
        <v>19088.3</v>
      </c>
      <c r="D12" s="35">
        <v>10448.3</v>
      </c>
      <c r="E12" s="35">
        <v>55</v>
      </c>
      <c r="F12" s="35">
        <v>10448.3</v>
      </c>
      <c r="G12" s="35">
        <v>10448.3</v>
      </c>
      <c r="H12" s="35">
        <v>100</v>
      </c>
      <c r="I12" s="35">
        <v>8640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6" spans="2:12" ht="15.75">
      <c r="B16" s="17" t="s">
        <v>152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2:12" ht="15.7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2:12" ht="15.75">
      <c r="B18" s="17" t="s">
        <v>153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</row>
  </sheetData>
  <sheetProtection/>
  <mergeCells count="10">
    <mergeCell ref="A2:N2"/>
    <mergeCell ref="A3:N3"/>
    <mergeCell ref="B8:N8"/>
    <mergeCell ref="M5:N5"/>
    <mergeCell ref="B6:B7"/>
    <mergeCell ref="A6:A7"/>
    <mergeCell ref="C6:E6"/>
    <mergeCell ref="F6:H6"/>
    <mergeCell ref="I6:K6"/>
    <mergeCell ref="L6:N6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Козюра</cp:lastModifiedBy>
  <cp:lastPrinted>2014-10-09T08:40:18Z</cp:lastPrinted>
  <dcterms:created xsi:type="dcterms:W3CDTF">2014-04-10T06:07:41Z</dcterms:created>
  <dcterms:modified xsi:type="dcterms:W3CDTF">2016-03-29T04:54:19Z</dcterms:modified>
  <cp:category/>
  <cp:version/>
  <cp:contentType/>
  <cp:contentStatus/>
</cp:coreProperties>
</file>